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91" firstSheet="7" activeTab="23"/>
  </bookViews>
  <sheets>
    <sheet name="01titul" sheetId="1" r:id="rId1"/>
    <sheet name="01newaktiv" sheetId="2" r:id="rId2"/>
    <sheet name="01mewpasiv" sheetId="3" r:id="rId3"/>
    <sheet name="02titul" sheetId="4" r:id="rId4"/>
    <sheet name="02finresult" sheetId="5" r:id="rId5"/>
    <sheet name="03titul" sheetId="6" r:id="rId6"/>
    <sheet name="03kapital" sheetId="7" r:id="rId7"/>
    <sheet name="04titul" sheetId="8" r:id="rId8"/>
    <sheet name="cashflow" sheetId="9" r:id="rId9"/>
    <sheet name="05titul" sheetId="10" r:id="rId10"/>
    <sheet name="05-1" sheetId="11" r:id="rId11"/>
    <sheet name="05-2" sheetId="12" r:id="rId12"/>
    <sheet name="05-3,4" sheetId="13" r:id="rId13"/>
    <sheet name="05-5,6" sheetId="14" r:id="rId14"/>
    <sheet name="05-7" sheetId="15" r:id="rId15"/>
    <sheet name="05-8,9" sheetId="16" r:id="rId16"/>
    <sheet name="05-10,11" sheetId="17" r:id="rId17"/>
    <sheet name="05-12,13" sheetId="18" r:id="rId18"/>
    <sheet name="05-14,15" sheetId="19" r:id="rId19"/>
    <sheet name="05-16" sheetId="20" r:id="rId20"/>
    <sheet name="05-17" sheetId="21" r:id="rId21"/>
    <sheet name="05-18,19" sheetId="22" r:id="rId22"/>
    <sheet name="05-20,21" sheetId="23" r:id="rId23"/>
    <sheet name="05-22,23" sheetId="24" r:id="rId24"/>
    <sheet name="05-24" sheetId="25" r:id="rId25"/>
  </sheets>
  <definedNames>
    <definedName name="GNOMON">'03kapital'!$J$37</definedName>
    <definedName name="IF3_Cap_AdjBegAccrProf">'03kapital'!$J$28</definedName>
    <definedName name="IF3_Cap_AdjBegResCap">'03kapital'!$K$28</definedName>
    <definedName name="IF3_Cap_AdjBegRevDif">'03kapital'!$H$28</definedName>
    <definedName name="IF3_Cap_DividAccrProf">'03kapital'!$J$34</definedName>
    <definedName name="IF3_Cap_IntMAccrProf">'03kapital'!$J$37</definedName>
    <definedName name="IF3_Cap_IntMResCap">'03kapital'!$K$37</definedName>
    <definedName name="IF3_Cap_IntMRevChange">'03kapital'!$H$37</definedName>
    <definedName name="IF3_Cap_RepAccrProf">'03kapital'!$J$33</definedName>
  </definedNames>
  <calcPr fullCalcOnLoad="1" refMode="R1C1"/>
</workbook>
</file>

<file path=xl/sharedStrings.xml><?xml version="1.0" encoding="utf-8"?>
<sst xmlns="http://schemas.openxmlformats.org/spreadsheetml/2006/main" count="1549" uniqueCount="696">
  <si>
    <t>Òºì № 1</t>
  </si>
  <si>
    <t xml:space="preserve">
Ð²Þì²ä²Ð²Î²Ü Ð²ÞìºÎÞÆè</t>
  </si>
  <si>
    <t xml:space="preserve">³é </t>
  </si>
  <si>
    <t>(³Ùë³ÃÇí, ³ÙÇë, ï³ñÇ)</t>
  </si>
  <si>
    <t xml:space="preserve">   </t>
  </si>
  <si>
    <t xml:space="preserve">  </t>
  </si>
  <si>
    <t xml:space="preserve">Í³ÍÏ³·ÇñÁ </t>
  </si>
  <si>
    <t>ÀÝÏ»ñáõÃÛ³Ý ³Ýí³ÝáõÙÁ</t>
  </si>
  <si>
    <t>єсЁіЭЗ алП»сгіПіЭ ¶бсНісіЭ - 1 §¶ÝáÙáÝ¦ ґґА</t>
  </si>
  <si>
    <t>37504178</t>
  </si>
  <si>
    <t>ö³ëï³óÇ ·áñÍáõÝ»áõÃÛáõÝÁ</t>
  </si>
  <si>
    <t>àëÏ»ñã³Ï³Ý Çñ»ñÇ å³ïñ³ëïáõÙ ¨ í³×³éù</t>
  </si>
  <si>
    <t>36911</t>
  </si>
  <si>
    <t>Ð³ñÏ í×³ñáÕÇ Ñ³ßí³éÙ³Ý Ñ³Ù³ñÁ</t>
  </si>
  <si>
    <t>23-02556646</t>
  </si>
  <si>
    <t>ä»ï³Ï³Ý é»·ÇëïñáõÙ ·ñ³ÝóÙ³Ý Ñ³Ù³ñÁ</t>
  </si>
  <si>
    <t>286.130.04189</t>
  </si>
  <si>
    <t>â³÷Ç ÙÇ³íáñÁ</t>
  </si>
  <si>
    <t>Ñ³½. ¹ñ³Ù</t>
  </si>
  <si>
    <t>¶ïÝí»Éáõ í³ÛñÁ</t>
  </si>
  <si>
    <t xml:space="preserve">   щ.єсЁіЭ ІсЯіПбхЭЫіу  12</t>
  </si>
  <si>
    <t>Ñ»é³ËáëÁ</t>
  </si>
  <si>
    <t>52-53-21</t>
  </si>
  <si>
    <t>ö³ëï³óÇ
·áñÍáõÝ»áõÃÛ³Ý
Çñ³Ï³Ý³óÙ³Ý í³ÛñÁ</t>
  </si>
  <si>
    <t>²ÎîÆì</t>
  </si>
  <si>
    <t>ïáÕ</t>
  </si>
  <si>
    <t>Ü³Ëáñ¹ ï³ñí³       í»ñçÇÝ</t>
  </si>
  <si>
    <t>Ð³ßí»ïáõ ï³ñí³ (Å³-Ù³Ý³Ï³ßñç³ÝÇ) í»ñçÇÝ</t>
  </si>
  <si>
    <t>I. àã ÁÝÃ³óÇÏ ³ÏïÇíÝ»ñ</t>
  </si>
  <si>
    <t>ÐÇÙÝ³Ï³Ý ÙÇçáóÝ»ñ</t>
  </si>
  <si>
    <t>010</t>
  </si>
  <si>
    <t>²Ý³í³ñï áã ÁÝÃ³óÇÏ ÝÛáõÃ³Ï³Ý ³ÏïÇíÝ»ñ</t>
  </si>
  <si>
    <t>020</t>
  </si>
  <si>
    <t>àã ÝÛáõÃ³Ï³Ý ³ÏïÇíÝ»ñ</t>
  </si>
  <si>
    <t>030</t>
  </si>
  <si>
    <t xml:space="preserve">´³ÅÝ»Ù³ëÝ³ÏóáõÃÛ³Ý Ù»Ãá¹áí Ñ³ßí³éíáÕ Ý»ñ¹ñáõÙÝ»ñ </t>
  </si>
  <si>
    <t>040</t>
  </si>
  <si>
    <t>²ÛÉ áã ÁÝÃ³óÇÏ ýÇÝ³Ýë³Ï³Ý ³ÏïÇíÝ»ñ</t>
  </si>
  <si>
    <t>050</t>
  </si>
  <si>
    <t>Ð»ï³Ó·í³Í Ñ³ñÏ³ÛÇÝ ³ÏïÇíÝ»ñ</t>
  </si>
  <si>
    <t>060</t>
  </si>
  <si>
    <t>²ÛÉ áã ÁÝÃ³óÇÏ ³ÏïÇíÝ»ñ, ³Û¹ ÃíáõÙª</t>
  </si>
  <si>
    <t>070</t>
  </si>
  <si>
    <t xml:space="preserve">   Þ³ÑáõÃ³Ñ³ñÏÇ Ýí³½³·áõÛÝ ·áõÙ³ñ</t>
  </si>
  <si>
    <t>071</t>
  </si>
  <si>
    <t xml:space="preserve">   Ð»ï³Ó·í³Í Í³Ëë»ñ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</si>
  <si>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</si>
  <si>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</si>
  <si>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</si>
  <si>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</si>
  <si>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</si>
  <si>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</si>
  <si>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</si>
  <si>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</si>
  <si>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</si>
  <si>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</si>
  <si>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</si>
  <si>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</si>
  <si>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</si>
  <si>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</si>
  <si>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</si>
  <si>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</si>
  <si>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</si>
  <si>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</si>
  <si>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</si>
  <si>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</si>
  <si>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</si>
  <si>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</si>
  <si>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</si>
  <si>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</si>
  <si>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</si>
  <si>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</si>
  <si>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>ÀÝÃ³óÇÏ ýÇÝ³Ýë³Ï³Ý Ý»ñ¹ñáõÙÝ»ñ</t>
  </si>
  <si>
    <t>190</t>
  </si>
  <si>
    <t>¸ñ³Ù³Ï³Ý ÙÇçáóÝ»ñ ¨ ¹ñ³Ýó Ñ³Ù³ñÅ»ùÝ»ñ</t>
  </si>
  <si>
    <t>200</t>
  </si>
  <si>
    <t>²ÛÉ ÁÝÃ³óÇÏ ³ÏïÇíÝ»ñ, ³Û¹ ÃíáõÙª</t>
  </si>
  <si>
    <t>210</t>
  </si>
  <si>
    <t xml:space="preserve">    ÀÝÃ³óÇÏ ³ÏïÇíÝ»ñ Ñ»ï³Ó·í³Í Ñ³ñÏ»ñÇ ·Íáí</t>
  </si>
  <si>
    <t xml:space="preserve">    ²ÛÉ</t>
  </si>
  <si>
    <t>ÀÝ¹³Ù»ÝÁ ÁÝÃ³óÇÏ ³ÏïÇíÝ»ñ</t>
  </si>
  <si>
    <t>220</t>
  </si>
  <si>
    <t>Ð ² Þ ì º Î Þ Æ è</t>
  </si>
  <si>
    <t>230</t>
  </si>
  <si>
    <t>Ô»Ï³í³ñ</t>
  </si>
  <si>
    <t>³ÝáõÝ ,³½·³ÝáõÝ</t>
  </si>
  <si>
    <t xml:space="preserve">                                                                                    Î© î.                                         </t>
  </si>
  <si>
    <t xml:space="preserve">                    ¶ÉË³íáñ Ñ³ßí³å³Ñ</t>
  </si>
  <si>
    <t>ä²êÆì</t>
  </si>
  <si>
    <t>Ü³Ëáñ¹ ï³ñí³ í»ñçÇÝ</t>
  </si>
  <si>
    <t>2</t>
  </si>
  <si>
    <t>III. ê»÷³Ï³Ý Ï³åÇï³É</t>
  </si>
  <si>
    <t>Î³ÝáÝ³¹ñ³Ï³Ý (µ³ÅÝ»Ñ³í³ù) Ï³åÇï³ÉÇ ½áõï ·áõÙ³ñ</t>
  </si>
  <si>
    <t>240</t>
  </si>
  <si>
    <t>¾ÙÇëÇáÝ »Ï³Ùáõï</t>
  </si>
  <si>
    <t>250</t>
  </si>
  <si>
    <t>ì»ñ³·Ý³Ñ³ïáõÙÇó ¨ í»ñ³ã³÷áõÙÇó ï³ñµ»ñáõÃÛáõÝÝ»ñ</t>
  </si>
  <si>
    <t>260</t>
  </si>
  <si>
    <t>Îáõï³Ïí³Í ß³ÑáõÛÃ</t>
  </si>
  <si>
    <t>270</t>
  </si>
  <si>
    <t>ä³Ñáõëï³ÛÇÝ Ï³åÇï³É</t>
  </si>
  <si>
    <t>280</t>
  </si>
  <si>
    <t>ê»÷³Ï³Ý Ï³åÇï³ÉÇ ³ÛÉ ï³ññ»ñ, ³Û¹ ÃíáõÙª</t>
  </si>
  <si>
    <t>290</t>
  </si>
  <si>
    <t>ÀÝ¹³Ù»ÝÁ  ë»÷³Ï³Ý Ï³åÇï³É</t>
  </si>
  <si>
    <t>300</t>
  </si>
  <si>
    <t>IV. àã ÁÝÃ³óÇÏ å³ñï³íáñáõÃÛáõÝÝ»ñ</t>
  </si>
  <si>
    <t>ºñÏ³ñ³Å³ÙÏ»ï µ³ÝÏ³ÛÇÝ í³ñÏ»ñ ¨ ÷áË³éáõÃÛáõÝÝ»ñ</t>
  </si>
  <si>
    <t>310</t>
  </si>
  <si>
    <t>Ð»ï³Ó·í³Í Ñ³ñÏ³ÛÇÝ å³ñï³íáñáõÃÛáõÝÝ»ñ</t>
  </si>
  <si>
    <t>320</t>
  </si>
  <si>
    <t>²ÏïÇíÝ»ñÇÝ í»ñ³µ»ñáÕ ßÝáñÑÝ»ñ</t>
  </si>
  <si>
    <t>330</t>
  </si>
  <si>
    <t>àã ÁÝÃ³óÇÏ å³ÑáõëïÝ»ñ</t>
  </si>
  <si>
    <t>340</t>
  </si>
  <si>
    <t>²ÛÉ áã ÁÝÃ³óÇÏ å³ñï³íáñáõÃÛáõÝÝ»ñ, ³Û¹ ÃíáõÙª</t>
  </si>
  <si>
    <t>350</t>
  </si>
  <si>
    <t>ÀÝ¹³Ù»ÝÁ áã ÁÝÃ³óÇÏ å³ñï³íáñáõÃÛáõÝÝ»ñ</t>
  </si>
  <si>
    <t>360</t>
  </si>
  <si>
    <t>V. ÀÝÃ³óÇÏ  å³ñï³íáñáõÃÛáõÝÝ»ñ</t>
  </si>
  <si>
    <t>Î³ñ×³Å³ÙÏ»ï µ³ÝÏ³ÛÇÝ í³ñÏ»ñ</t>
  </si>
  <si>
    <t>370</t>
  </si>
  <si>
    <t>Î³ñ×³Å³ÙÏ»ï ÷áË³éáõÃÛáõÝÝ»ñ</t>
  </si>
  <si>
    <t>380</t>
  </si>
  <si>
    <t>Îñ»¹Çïáñ³Ï³Ý å³ñïù»ñ ·ÝáõÙÝ»ñÇ ·Íáí</t>
  </si>
  <si>
    <t>390</t>
  </si>
  <si>
    <t>êï³óí³Í ÁÝÃ³óÇÏ Ï³ÝË³í×³ñÝ»ñ</t>
  </si>
  <si>
    <t>400</t>
  </si>
  <si>
    <t>Î³ñ×³Å³ÙÏ»ï Ïñ»¹Çïáñ³Ï³Ý å³ñïù»ñ µÛáõç»ÇÝ</t>
  </si>
  <si>
    <t>410</t>
  </si>
  <si>
    <t xml:space="preserve">Î³ñ×³Å³ÙÏ»ï Ïñ»¹Çïáñ³Ï³Ý å³ñïù»ñ å³ñï³¹Çñ ëáóÇ³É³Ï³Ý ³å³Ñáí³·ñáõÃÛ³Ý ·Íáí </t>
  </si>
  <si>
    <t>420</t>
  </si>
  <si>
    <t>Îñ»¹Çïáñ³Ï³Ý å³ñïù»ñ ³ßË³ï³í³ñÓÇ ¨ ³ßË³ï³ÏÇóÝ»ñÇ ³ÛÉ Ï³ñ×³Å³ÙÏ»ï Ñ³ïáõóáõÙÝ»ñÇ ·Íáí</t>
  </si>
  <si>
    <t>430</t>
  </si>
  <si>
    <t>Î³ñ×³Å³ÙÏ»ï Ïñ»¹Çïáñ³Ï³Ý å³ñïù»ñ Ù³ëÝ³ÏÇóÝ»ñÇÝ (ÑÇÙÝ³¹ÇñÝ»ñÇÝ)</t>
  </si>
  <si>
    <t>440</t>
  </si>
  <si>
    <t>²ÛÉ Ïñ»¹Çïáñ³Ï³Ý å³ñïù»ñ</t>
  </si>
  <si>
    <t>450</t>
  </si>
  <si>
    <t>ºÏ³ÙáõïÝ»ñÇÝ í»ñ³µ»ñáÕ ßÝáñÑÝ»ñ</t>
  </si>
  <si>
    <t>460</t>
  </si>
  <si>
    <t>ÀÝÃ³óÇÏ å³ÑáõëïÝ»ñ</t>
  </si>
  <si>
    <t>470</t>
  </si>
  <si>
    <t>²ÛÉ ÁÝÃ³óÇÏ å³ñï³íáñáõÃÛáõÝÝ»ñ, ³Û¹ ÃíáõÙª</t>
  </si>
  <si>
    <t>480</t>
  </si>
  <si>
    <t xml:space="preserve">     âÏñ³Í ïáÏáë³ÛÇÝ Í³Ëë»ñ</t>
  </si>
  <si>
    <t>481</t>
  </si>
  <si>
    <t>482</t>
  </si>
  <si>
    <t>483</t>
  </si>
  <si>
    <t>ÀÝ¹³Ù»ÝÁ ÁÝÃ³óÇÏ å³ñï³íáñáõÃÛáõÝÝ»ñ</t>
  </si>
  <si>
    <t>490</t>
  </si>
  <si>
    <t>Ð²ÞìºÎÞÆè</t>
  </si>
  <si>
    <t>500</t>
  </si>
  <si>
    <t>Òºì № 2</t>
  </si>
  <si>
    <t xml:space="preserve"> üÆÜ²Üê²Î²Ü ²ð¸ÚàôÜøÜºðÆ Ø²êÆÜ Ð²ÞìºîìàôÂÚàôÜ
</t>
  </si>
  <si>
    <t>¥Ñ³ßí»ïáõ ï³ñÇÝ  (Å³Ù³Ý³Ï³ßñç³ÝÁ)¤</t>
  </si>
  <si>
    <t>òáõó³ÝÇßÇ ³Ýí³ÝáõÙÁ</t>
  </si>
  <si>
    <t>Ð³ßí»ïáõ ï³ñÇ (ÙÇç³ÝÏÛ³É Å³-Ù³Ý³Ï³ßñç³Ýª ³×áÕ³Ï³Ý)</t>
  </si>
  <si>
    <t>²ñï³¹ñ³ÝùÇ, ³åñ³ÝùÝ»ñÇ, ³ßË³ï³ÝùÝ»ñÇ, Í³é³ÛáõÃÛáõÝÝ»ñÇ Çñ³óáõÙÇó Ñ³ëáõÛÃ</t>
  </si>
  <si>
    <t xml:space="preserve">Æñ³óí³Í ³ñï³¹ñ³ÝùÇ, ³åñ³ÝùÝ»ñÇ, ³ßË³ï³ÝùÝ»ñÇ, Í³é³ÛáõÃÛáõÝÝ»ñÇ ÇÝùÝ³ñÅ»ù </t>
  </si>
  <si>
    <t>Ð³Ù³Ë³éÝ ß³ÑáõÛÃ (íÝ³ë)</t>
  </si>
  <si>
    <t>Æñ³óÙ³Ý Í³Ëë»ñ</t>
  </si>
  <si>
    <t>ì³ñã³Ï³Ý Í³Ëë»ñ</t>
  </si>
  <si>
    <t>²ñï³¹ñ³ÝùÇ, ³åñ³ÝùÝ»ñÇ, ³ßË³ï³ÝùÝ»ñÇ, Í³é³ÛáõÃÛáõÝÝ»ñÇ Çñ³óáõÙÇó ß³ÑáõÛÃ (íÝ³ë)</t>
  </si>
  <si>
    <t>¶áñÍ³éÝ³Ï³Ý ³ÛÉ »Ï³ÙáõïÝ»ñ, ³Û¹ ÃíáõÙª</t>
  </si>
  <si>
    <t xml:space="preserve">      ²ÛÉ ³ÏïÇíÝ»ñÇ í³×³éùÇó</t>
  </si>
  <si>
    <t xml:space="preserve">      ²ÛÉ</t>
  </si>
  <si>
    <t>¶áñÍ³éÝ³Ï³Ý ³ÛÉ Í³Ëë»ñ, ³Û¹ ÃíáõÙª</t>
  </si>
  <si>
    <t xml:space="preserve">   ²ÛÉ ³ÏïÇíÝ»ñÇ í³×³éùÇó</t>
  </si>
  <si>
    <t>081</t>
  </si>
  <si>
    <t>082</t>
  </si>
  <si>
    <t>083</t>
  </si>
  <si>
    <t>¶áñÍ³éÝ³Ï³Ý ß³ÑáõÛÃ (íÝ³ë)</t>
  </si>
  <si>
    <t>üÇÝ³Ýë³Ï³Ý Í³Ëë»ñ</t>
  </si>
  <si>
    <t xml:space="preserve">´³ÅÝ»Ù³ëÝ³ÏóáõÃÛ³Ý Ù»Ãá¹áí Ñ³ßí³éíáÕ Ý»ñ¹ñáõÙÝ»ñÇ ·Íáí ß³ÑáõÛÃ (íÝ³ë) </t>
  </si>
  <si>
    <t>ÀÝ¹Ñ³ïíáÕ ·áñÍ³éÝáõÃÛ³ÝÁ í»ñ³·ñ»ÉÇ ³ÏïÇíÝ»ñÇ í³×³éùÝ»ñÇó ¨ å³ñï³íáñáõÃÛáõÝÝ»ñÇ Ù³ñáõÙÝ»ñÇó ß³ÑáõÛÃ (íÝ³ë)</t>
  </si>
  <si>
    <t>²ÛÉ áã ·áñÍ³éÝ³Ï³Ý ß³ÑáõÛÃ (íÝ³ë), ³Û¹ ÃíáõÙª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</si>
  <si>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</si>
  <si>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</si>
  <si>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</si>
  <si>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 xml:space="preserve">Þ³ÑáõÃ³Ñ³ñÏÇ ·Íáí Í³Ëë (÷áËÑ³ïáõóáõÙ) </t>
  </si>
  <si>
    <t>¼áõï ß³ÑáõÛÃ (íÝ³ë) ß³ÑáõÃ³Ñ³ñÏÇ ·Íáí Í³ËëÇ Ýí³½»óáõÙÇó Ñ»ïá</t>
  </si>
  <si>
    <t>Ø»Ï µ³ÅÝ»ïáÙëÇÝ µ³ÅÇÝ ÁÝÏÝáÕ µ³½³ÛÇÝ ß³ÑáõÛÃ (íÝ³ë)*</t>
  </si>
  <si>
    <t>Ø»Ï µ³ÅÝ»ïáÙëÇÝ µ³ÅÇÝ ÁÝÏÝáÕ Ýáëñ³óí³Í ß³ÑáõÛÃ (íÝ³ë)*</t>
  </si>
  <si>
    <t>* êáõÛÝ Ñá¹í³ÍÝ»ñÇ Éñ³óáõÙÁ å³ñï³¹Çñ ¿ ³ÛÝ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·áñÍÁÝÃ³óáõÙ: êáõÛÝ Ñá¹í³ÍÝ»ñÇ ·áõÙ³ñÁ  óáõÛó ¿ ïñíáõÙ ¹ñ³ÙÝ»ñáí (áã Ã» Ñ³½³ñ ¹ñ³ÙÝ»ñáí):</t>
  </si>
  <si>
    <t xml:space="preserve">                  Ô»Ï³í³ñª  </t>
  </si>
  <si>
    <t xml:space="preserve"> (³ÝáõÝ« ³½·³ÝáõÝ)</t>
  </si>
  <si>
    <t xml:space="preserve">                                                                                                                                           Î©î©</t>
  </si>
  <si>
    <t xml:space="preserve">                                      ¶ÉË³íáñ Ñ³ßí³å³Ñª  </t>
  </si>
  <si>
    <t xml:space="preserve">            </t>
  </si>
  <si>
    <t>Òºì № 3</t>
  </si>
  <si>
    <t xml:space="preserve">
êºö²Î²Ü Î²äÆî²ÈàôØ öàöàÊàôÂÚàôÜÜºðÆ
 Ø²êÆÜ Ð²ÞìºîìàôÂÚàôÜ</t>
  </si>
  <si>
    <t xml:space="preserve">  ê»÷³Ï³Ý Ï³åÇï³ÉÇ ï³ññ»ñÇ  ³Ýí³ÝáõÙÁ</t>
  </si>
  <si>
    <t xml:space="preserve">I. Ü³Ëáñ¹ ï³ñÇ (Å³Ù³Ý³Ï³ßñç³Ý) </t>
  </si>
  <si>
    <t>Î³ÝáÝ³¹ñ³Ï³Ý (µ³ÅÝ»Ñ³í³ù) Ï³åÇï³É</t>
  </si>
  <si>
    <t>¾ÙÇëÇáÝ »Ï³Ùáõï (íÝ³ë)</t>
  </si>
  <si>
    <t xml:space="preserve">ì»ñ³·Ý³Ñ³ïáõÙÇó ï³ñµ»ñáõÃÛáõÝÝ»ñ </t>
  </si>
  <si>
    <t>ì»ñ³ã³÷áõÙÇó ï³ñµ»ñáõÃÛáõÝÝ»ñ</t>
  </si>
  <si>
    <t>Îáõï³Ïí³Í ß³ÑáõÛÃ ¥íÝ³ë¤</t>
  </si>
  <si>
    <t>ØÇç³ÝÏÛ³É ß³Ñ³µ³ÅÇÝÝ»ñ</t>
  </si>
  <si>
    <t>ê»÷³Ï³Ý Ï³åÇï³ÉÇ ³ÛÉ ï³ññ»ñ</t>
  </si>
  <si>
    <t>ÀÝ¹³Ù»ÝÁ</t>
  </si>
  <si>
    <t>Î³ÝáÝ³¹ñ³Ï³Ý  Ï³åÇï³É</t>
  </si>
  <si>
    <t xml:space="preserve">âí×³ñí³Í Ï³åÇï³É </t>
  </si>
  <si>
    <t>Ð»ï ·Ýí³Í Ï³åÇï³É</t>
  </si>
  <si>
    <t>¼áõï ·áõÙ³ñÁ</t>
  </si>
  <si>
    <t>Ðá¹í³ÍÝ»ñ</t>
  </si>
  <si>
    <t>Ð³ßí³å³Ñ³Ï³Ý Ñ³ßí³éÙ³Ý ù³Õ³ù³Ï³ÝáõÃÛ³Ý ÷á÷áËáõÃ-
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</si>
  <si>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</si>
  <si>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Í³Ëë»ñ</t>
  </si>
  <si>
    <t>´³ÅÝ»ï»ñ»ñÇ (ë»÷³Ï³Ý³ï»ñ»ñÇ) Ñ»ï ·áñÍ³ñùÝ»ñ µ³ÅÝ»ïáÙë»ñÇ (µ³ÅÝ»Ù³ë»ñÇ)  ·Íáí, ³Û¹ ÃíáõÙª</t>
  </si>
  <si>
    <t xml:space="preserve">       </t>
  </si>
  <si>
    <t>051</t>
  </si>
  <si>
    <t>052</t>
  </si>
  <si>
    <t>Ð³ßí»ïáõ ï³ñí³ ¥Å³Ù³Ý³Ï³ßñç³ÝÇ¤ ½áõï ß³ÑáõÛÃ (íÝ³ë)</t>
  </si>
  <si>
    <t>Þ³Ñ³µ³ÅÇÝÝ»ñ</t>
  </si>
  <si>
    <t>ê»÷³Ï³Ý Ï³åÇï³ÉÇ ï³ññ»ñÇ ³ÛÉ ³í»É³óáõÙ (Ýí³½»óáõÙ), ³Û¹ ÃíáõÙª</t>
  </si>
  <si>
    <t>Ü»ñùÇÝ ß³ñÅ»ñ, ³Û¹ ÃíáõÙª</t>
  </si>
  <si>
    <t>091</t>
  </si>
  <si>
    <t xml:space="preserve">II. Ð³ßí»ïáõ ï³ñÇ (Å³Ù³Ý³Ï³ßñç³Ý) </t>
  </si>
  <si>
    <t xml:space="preserve">                  Ô»Ï³í³ñª  _______________________</t>
  </si>
  <si>
    <t xml:space="preserve">                                                                              Î©î©</t>
  </si>
  <si>
    <t xml:space="preserve">                                                                    ¶ÉË³íáñ Ñ³ßí³å³Ñª  _______________________</t>
  </si>
  <si>
    <t>Òºì № 4</t>
  </si>
  <si>
    <t xml:space="preserve">
¸ð²Ø²Î²Ü ØÆæàòÜºðÆ ÐàêøºðÆ
 Ø²êÆÜ  Ð²ÞìºîìàôÂÚàôÜ</t>
  </si>
  <si>
    <t xml:space="preserve">ïáÕ </t>
  </si>
  <si>
    <t>Ü³Ëáñ¹ Å³Ù³Ý³Ï³ßñç³Ý</t>
  </si>
  <si>
    <t>Ð³ßí»ïáõ Å³Ù³Ý³Ï³ßñç³Ý</t>
  </si>
  <si>
    <t>¶áõÙ³ñ</t>
  </si>
  <si>
    <t>¹ñ³Ù³ñÏÕ</t>
  </si>
  <si>
    <t>µ³ÝÏ³ÛÇÝ Ñ³ßÇíÝ»ñ</t>
  </si>
  <si>
    <t>¸ØÐ*</t>
  </si>
  <si>
    <t>¹ñ³Ù</t>
  </si>
  <si>
    <t>³ñï³ñÅáõÛÃ</t>
  </si>
  <si>
    <t>¸ñ³Ù³Ï³Ý ÙÇçáóÝ»ñÇ ï³ñ»ëÏ½µÇ ÙÝ³óáñ¹Á</t>
  </si>
  <si>
    <t>¶áñÍ³éÝ³Ï³Ý ·áñÍáõÝ»áõÃÛáõÝÇó ¹ñ³Ù³Ï³Ý ÙÇçáóÝ»ñÇ Ùáõïù»ñ</t>
  </si>
  <si>
    <t>²ñï³¹ñ³ÝùÇ, ³åñ³ÝùÝ»ñÇ, ³ßË³ï³ÝùÝ»ñÇ, Í³é³ÛáõÃÛáõÝÝ»ñÇ Çñ³óáõÙÇó</t>
  </si>
  <si>
    <t>¶áñÍ³éÝ³Ï³Ý ³ÛÉ ·áñÍáõÝ»áõÃÛáõÝÇó, ³Û¹ ÃíáõÙª</t>
  </si>
  <si>
    <t xml:space="preserve">   ²ÛÉ</t>
  </si>
  <si>
    <t>031</t>
  </si>
  <si>
    <t>032</t>
  </si>
  <si>
    <t>033</t>
  </si>
  <si>
    <t>ÀÝ¹³Ù»ÝÁ ·áñÍ³éÝ³Ï³Ý ·áñÍáõÝ»áõÃÛáõÝÇó Ùáõïù»ñ</t>
  </si>
  <si>
    <t xml:space="preserve">¶áñÍ³éÝ³Ï³Ý ·áñÍáõÝ»áõÃÛáõÝÇó ¹ñ³Ù³Ï³Ý ÙÇçáóÝ»ñÇ »Éù»ñ </t>
  </si>
  <si>
    <t>ÜÛáõÃ»ñÇ, ³åñ³ÝùÝ»ñÇ Ó»éù µ»ñÙ³Ý ·Íáí</t>
  </si>
  <si>
    <t>²ßË³ï³ÝùÝ»ñÇ Ï³ï³ñÙ³Ý, Í³é³ÛáõÃÛáõÝÝ»ñÇ Ù³ïáõóÙ³Ý ·Íáí</t>
  </si>
  <si>
    <t xml:space="preserve">ì×³ñáõÙÝ»ñ ³ßË³ï³ÏÇóÝ»ñÇÝ ¨ Ýñ³Ýó ³ÝáõÝÇó </t>
  </si>
  <si>
    <t>ì×³ñáõÙÝ»ñ µÛáõç»</t>
  </si>
  <si>
    <t>ì×³ñáõÙÝ»ñ ëáóÇ³É³Ï³Ý ³å³Ñáí³·ñáõÃÛ³Ý ÑÇÙÝ³¹ñ³Ù</t>
  </si>
  <si>
    <t xml:space="preserve">¶áñÍ³éÝ³Ï³Ý ³ÛÉ ·áñÍáõÝ»áõÃÛáõÝÇó »Éù»ñ, ³Û¹ ÃíáõÙª </t>
  </si>
  <si>
    <t xml:space="preserve">  ²ÛÉ</t>
  </si>
  <si>
    <t>101</t>
  </si>
  <si>
    <t>102</t>
  </si>
  <si>
    <t>103</t>
  </si>
  <si>
    <t>ÀÝ¹³Ù»ÝÁ ·áñÍ³éÝ³Ï³Ý ·áñÍáõÝ»áõÃÛáõÝÇó »Éù»ñ</t>
  </si>
  <si>
    <t xml:space="preserve">¶áñÍ³éÝ³Ï³Ý ·áñÍáõÝ»áõÃÛáõÝÇó ¹ñ³Ù³Ï³Ý ÙÇçáóÝ»ñÇ ½áõï Ñáëù»ñ  </t>
  </si>
  <si>
    <t>Ü»ñ¹ñáõÙ³ÛÇÝ ·áñÍáõÝ»áõÃÛáõÝÇó ¹ñ³Ù³Ï³Ý ÙÇçáóÝ»ñÇ Ùáõïù»ñ</t>
  </si>
  <si>
    <t>àã ÁÝÃ³óÇÏ ÝáõÃ³Ï³Ý ¨ áã ÝÛáõÃ³Ï³Ý ³ÏïÇíÝ»ñÇ í³×³éùÇó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</si>
  <si>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</si>
  <si>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</si>
  <si>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</si>
  <si>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²ÛÉ</t>
  </si>
  <si>
    <t>161</t>
  </si>
  <si>
    <t>162</t>
  </si>
  <si>
    <t>163</t>
  </si>
  <si>
    <t>ÀÝ¹³Ù»ÝÁ Ý»ñ¹ñáõÙ³ÛÇÝ ·áñÍáõÝ»áõÃÛáõÝÇó Ùáõïù»ñ</t>
  </si>
  <si>
    <t xml:space="preserve">Ü»ñ¹ñáõÙ³ÛÇÝ ·áñÍáõÝ»áõÃÛáõÝÇó ¹ñ³Ù³Ï³Ý ÙÇçáóÝ»ñÇ »Éù»ñ </t>
  </si>
  <si>
    <t>àã ÁÝÃ³óÇÏ ÝáõÃ³Ï³Ý ¨ áã ÝÛáõÃ³Ï³Ý ³ÏïÇíÝ»ñÇ Ó»éù µ»ñÙ³Ý ·Íáí</t>
  </si>
  <si>
    <t>üÇÝ³Ýë³Ï³Ý ³ÏïÇíÝ»ñÇ Ó»éù µ»ñáõÙÇó ¨ ÷áË³éáõÃÛáõÝÝ»ñÇ ïñ³Ù³¹ñáõÙÇó</t>
  </si>
  <si>
    <t>Ü»ñ¹ñáõÙ³ÛÇÝ ³ÛÉ ·áñÍáõÝ»áõÃÛáõÝÇó »Éù»ñ, ³Û¹ ÃíáõÙª</t>
  </si>
  <si>
    <t>202</t>
  </si>
  <si>
    <t>203</t>
  </si>
  <si>
    <t>ÀÝ¹³Ù»ÝÁ Ý»ñ¹ñáõÙ³ÛÇÝ ·áñÍáõÝ»áõÃÛáõÝÇó »Éù»ñ</t>
  </si>
  <si>
    <t>Ü»ñ¹ñáõÙ³ÛÇÝ ·áñÍáõÝ»áõÃÛáõÝÇó ¹ñ³Ù³Ï³Ý ÙÇçáóÝ»ñÇ ½áõï Ñáëù»ñ</t>
  </si>
  <si>
    <t>üÇÝ³Ýë³Ï³Ý ·áñÍáõÝ»áõÃÛáõÝÇó ¹ñ³Ù³Ï³Ý ÙÇçáóÝ»ñÇ Ùáõïù»ñ</t>
  </si>
  <si>
    <t>ê»÷³Ï³Ý Ï³åÇï³ÉÇ ·áñÍÇùÝ»ñÇ ÃáÕ³ñÏáõÙÇó ¨ í»ñ³í³×³éùÇó</t>
  </si>
  <si>
    <t>êï³óí³Í í³ñÏ»ñÇó ¨ ÷áË³éáõÃÛáõÝÝ»ñÇó</t>
  </si>
  <si>
    <t>üÇÝ³Ýë³Ï³Ý ³ÛÉ ·áñÍáõÝ»áõÃÛáõÝÇó Ùáõïù»ñ, ³Û¹ ÃíáõÙª</t>
  </si>
  <si>
    <t>252</t>
  </si>
  <si>
    <t>253</t>
  </si>
  <si>
    <t>ÀÝ¹³Ù»ÝÁ ýÇÝ³Ýë³Ï³Ý ·áñÍáõÝ»áõÃÛáõÝÇó Ùáõïù»ñ</t>
  </si>
  <si>
    <t>üÇÝ³Ýë³Ï³Ý ·áñÍáõÝ»áõÃÛáõÝÇó ¹ñ³Ù³Ï³Ý ÙÇçáóÝ»ñÇ »Éù»ñ</t>
  </si>
  <si>
    <t xml:space="preserve">êï³óí³Í í³ñÏ»ñÇ ¨ ÷áË³éáõÃÛáõÝÝ»ñÇ Ù³ñáõÙÇó </t>
  </si>
  <si>
    <t>ì×³ñí³Í ß³Ñ³µ³ÅÇÝÝ»ñ ¨ ïáÏáëÝ»ñ</t>
  </si>
  <si>
    <t>üÇÝ³Ýë³Ï³Ý ³ÛÉ ·áñÍáõÝ»áõÃÛáõÝÇó »Éù»ñ, ³Û¹ ÃíáõÙª</t>
  </si>
  <si>
    <t>292</t>
  </si>
  <si>
    <t>293</t>
  </si>
  <si>
    <t>ÀÝ¹³Ù»ÝÁ ýÇÝ³Ýë³Ï³Ý ·áñÍáõÝ»áõÃÛáõÝÇó »Éù»ñ</t>
  </si>
  <si>
    <t>üÇÝ³Ýë³Ï³Ý ·áñÍáõÝ»áõÃÛáõÝÇó ¹ñ³Ù³Ï³Ý ÙÇçáóÝ»ñÇ ½áõï Ñáëù»ñ</t>
  </si>
  <si>
    <t>ÀÝ¹³Ù»ÝÁ ¹ñ³Ù³Ï³Ý ÙÇçáóÝ»ñÇ ½áõï Ñáëù»ñ</t>
  </si>
  <si>
    <t>²ñï³ñÅáõÛÃÇ ÷áË³ñÅ»ù³ÛÇÝ ï³ñµ»ñáõÃÛáõÝÝ»ñ **</t>
  </si>
  <si>
    <t>Ü»ñùÇÝ ß³ñÅ»ñ **</t>
  </si>
  <si>
    <t>¸ñ³Ù³Ï³Ý ÙÇçáóÝ»ñÇ ÙÝ³óáñ¹Á Ñ³ßí»ïáõ Å³Ù³Ý³Ïßñç³ÝÇ í»ñçÇÝ</t>
  </si>
  <si>
    <t>* ¸ñ³Ù³Ï³Ý ÙÇçáóÝ»ñÇ Ñ³Ù³ñÅ»ùÝ»ñ:</t>
  </si>
  <si>
    <t>** êáõÛÝ ïáÕ»ñáõÙ ³ñï³óáÉí³Í ·áõÙ³ñÝ»ñÁ ã»Ý Ñ³Ý¹Çë³ÝáõÙ ¹ñ³Ù³Ï³Ý ÙÇçáóÝ»ñÇ Ñáëù»ñ:</t>
  </si>
  <si>
    <t xml:space="preserve">                  Ô»Ï³í³ñª  _        __</t>
  </si>
  <si>
    <t xml:space="preserve">                                                                                                    Î©î©</t>
  </si>
  <si>
    <t xml:space="preserve">                                                                    ¶ÉË³íáñ Ñ³ßí³å³Ñª  _        __</t>
  </si>
  <si>
    <t>Òºì № 5</t>
  </si>
  <si>
    <t xml:space="preserve">
üÆÜ²Üê²Î²Ü Ð²ÞìºîìàôÂÚàôÜÜºðÆÜ
ÎÆò Ì²ÜàÂ²¶ðàôÂÚàôÜÜºð </t>
  </si>
  <si>
    <t>5.3.5. ²ÛÉ µ³ó³Ñ³ÛïáõÙÝ»ñ</t>
  </si>
  <si>
    <t>êáõÛÝ Ï»ïáõÙ å³Ñ³ÝçíáÕ µ³ó³Ñ³ÛïáõÙÝ»ñÁ Éñ³óÝ»ÉÇë ³í»É³óíáõÙ »Ý Éñ³óáõóÇã Ã»ñÃÇÏÝ»ñª Ñ³Ù³å³ï³ëË³Ý ¿ç³Ï³­É»Éáí:</t>
  </si>
  <si>
    <t>5.1. Ð³Û³ëï³ÝÇ Ð³Ýñ³å»ïáõÃÛ³Ý Ñ³ßí³å³Ñ³Ï³Ý Ñ³ßí³éÙ³Ý ëï³Ý¹³ñïÝ»ñÇÝ Ñ³Ù³å³ï³ëË³ÝáõÃÛ³Ý Ù³ëÇÝ Ñ³Ûï³ñ³ñáõÃÛáõÝ</t>
  </si>
  <si>
    <t>5.2. Ð³ßí³å³Ñ³Ï³Ý Ñ³ßí³éÙ³Ý ù³Õ³ù³Ï³ÝáõÃÛáõÝÁ</t>
  </si>
  <si>
    <t>5.2.1.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</si>
  <si>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Ñ³Ù³å³ï³ëË³Ý ¿ç³Ï³É»Éáí:</t>
  </si>
  <si>
    <t>Ð³ßí³å³Ñ³Ï³Ý Ñ³ßí³éÙ³Ý ù³Õ³ù³Ï³ÝáõÃÛ³Ý Ùáï»óáõÙÝ»ñÁ</t>
  </si>
  <si>
    <t>²ÕÛáõë³Ï 1</t>
  </si>
  <si>
    <t>Ðá¹í³ÍÝ»ñÇ ³Ýí³ÝáõÙÝ»ñÁ</t>
  </si>
  <si>
    <t>ÀÝïñí³Í Ñ³ßí³å³Ñ³Ï³Ý Ñ³ßí³éÙ³Ý ù³Õ³ù³Ï³ÝáõÃÛáõÝÁ</t>
  </si>
  <si>
    <t>1. ä³ß³ñÝ»ñÇ ÇÝùÝ³ñÅ»ùÇ áñáßÙ³Ý µ³Ý³Ó¨Á</t>
  </si>
  <si>
    <t>ä³ß³ñÝ»ñÇ ÇÝùÝ³ñÅ»ùÁ áñáßíáõÙ ¿  ÙÇçÇÝ Ïßéí³Í ³ñÅ»ùÇ Ù»Ãá¹áí:</t>
  </si>
  <si>
    <t>2. ÐÇÙÝ³Ï³Ý ÙÇçáóÝ»ñÇ Ñ»ï³·³ ã³÷Ù³Ý Ùáï»óáõÙÁ</t>
  </si>
  <si>
    <t>ÐÇÙÝ³Ï³Ý ÙÇçáóÝ»ñÁ ³ÏïÇí »Ý ×³Ý³ãíáõÙ ëÏ½µÝ³Ï³Ý ³ñÅùáí:</t>
  </si>
  <si>
    <t>ÐÇÙÝ³Ï³Ý ÙÇçáóÝ»ñÇ íñ³ Ï³ï³ñí³Í Ñ»ï³·³ Í³ËëáõÙÝ»ñÁ</t>
  </si>
  <si>
    <t>×³Ý³ãíáõÙ »Ý áñå»ë ³ÏïÇí,»ñµ ¹ñ³Ýù µ³ñ»É³íáõÙ »Ý ³ÏïÇíÇ</t>
  </si>
  <si>
    <t>íÇ×³ÏÁª µ³ñÓñ³óÝ»Éáí Ýñ³ ëÏ½µÝ³å»ë  ·Ý³Ñ³ïí³Í óáõó³ÝÇßÝ»ñÁ:</t>
  </si>
  <si>
    <t>ÐÇÙÝ³Ï³Ý ÙÇçáóÁ ëÏ½µÝ³Ï³Ý ×³Ý³ãáõÙÇó Ñáïá Ñ³ßí³éíáõÙ ¿</t>
  </si>
  <si>
    <t>í»ñ³·Ý³Ñ³ïí³Í ·áõÙ³ñáí:</t>
  </si>
  <si>
    <t>3. àã ÝÛáõÃ³Ï³Ý ³ÏïÇíÝ»ñÇ Ñ»ï³·³ ã³÷Ù³Ý Ùáï»óáõÙÁ</t>
  </si>
  <si>
    <t>àã ÝÛáõÃ³Ï³Ý ³ÏïÇíÝ»ñÁ ·Ý³Ñ³ïíáõÙ »Ý ëÏ½µÝ³Ï³Ý ³ñÅ»ùáí:</t>
  </si>
  <si>
    <t>4. Ü»ñ¹ñáõÙ³ÛÇÝ ·áõÛùÇ Ñ»ï³·³ ã³÷Ù³Ý Ùáï»óáõÙÁ</t>
  </si>
  <si>
    <t>5. ì³×³éùÇ Ñ³Ù³ñ Ù³ïã»ÉÇ ýÇÝ³Ýë³Ï³Ý ³ÏïÇíÝ»ñÇª Çñ³Ï³Ý ³ñÅ»ùáí í»ñ³ã³÷áõÙÇó ß³ÑáõÛÃÝ»ñÇ (íÝ³ëÝ»ñÇ) ×³Ý³ãÙ³Ý Ùáï»óáõÙÁ</t>
  </si>
  <si>
    <t>Ð³ßí»ïíáõÃÛ³Ý Ó¨ 2-³ÛÝ Ï×³Ý³ãíÇ áñå»ë »Ï³Ùáõï ¨ Í³Ëë (ÐÐÐÐ ëï.39)</t>
  </si>
  <si>
    <t>6. ¸áõëïñ ÁÝÏ»ñáõÃÛáõÝÝ»ñáõÙ, ³ëáóÇ³óí³Í Ï³½Ù³Ï»ñåáõÃÛáõÝÝ»ñáõÙ, Ñ³Ù³ï»Õ í»ñ³ÑëÏíáÕ ÙÇ³íáñáõÙÝ»ñáõÙ Ý»ñ¹ñáõÙÝ»ñÇ Ñ³ßí³éÙ³Ý Ùáï»óáõÙÁ</t>
  </si>
  <si>
    <t>Î³å³Ïóí³Í ÏáÕÙ»ñÇ Ï³ÝáÝ³¹ñ³Ï³Ý Ï³åÇï³ÉáõÙ,áã ÁÝÃ³óÇÏ Ý»ñ¹ñáõÙÝ»ñÇ Ñ³ßí³éáõÙÁ ëÏ½µÝ³Ï³Ý ³ñÅ»ùÇ Ù»Ãá¹áí (ÐÐÐÐ ëï.31)</t>
  </si>
  <si>
    <t>7. ¾³Ï³Ý ëË³ÉÝ»ñÇ áõÕÕÙ³Ý ¨ Ñ³ßí³å³Ñ³Ï³Ý Ñ³ßí³éÙ³Ý ù³Õ³ù³Ï³ÝáõÃÛáõÝáõÙ ÷á÷áËáõÃÛáõÝÝ»ñÇ ³½¹»óáõÃÛ³Ý ³ñï³óáÉÙ³Ý Ùáï»óáõÙÁ</t>
  </si>
  <si>
    <t>Ü³Ëáñ¹ Å³Ù³Ý³Ï³ßñç³ÝÝ»ñÇÝ í»ñ³µ»ñíáÕ ¿³Ï³Ý ëË³ÉÝ»ñÇ áõÕÕÙ³Ý ·áõÙ³ñÁ ³ñï³óáÉíáõÙ ¿ Ñ³ßí»ïáõ Å³Ù³Ý³Ï³ßñç³ÝÇ ýÇÝ³Ýë³Ï³Ý Ñ³ßí»ïíáõÃÛáõÝÝ»ñáõÙ:</t>
  </si>
  <si>
    <t>8. Î³éáõóÙ³Ý ¨ Í³é³ÛáõÃÛáõÝÝ»ñÇ Ù³ïáõóÙ³Ý å³ÛÙ³Ý³·ñ»ñÇ ·Íáí Ñ³ëáõÛÃÇ ×³Ý³ãÙ³Ý Ñ³Ù³ñ ·áñÍ³ñùÇ ³í³ñïí³ÍáõÃÛ³Ý ³ëïÇ×³ÝÇ áñáßÙ³Ý Ùáï»óáõÙÁ</t>
  </si>
  <si>
    <t>¶áñÍ³ñùÇó Ñ³ëáõÛÃÁ áñáßíáõÙ ¿ ÀÝÏ»ñáõÃÛ³Ý ¨ ³ÏïÇíÁ ·ÝáÕÇ ÙÇç¨ ÏÝùí³Í å³ÛÙ³Ý³·ñÇÝ Ñ³Ù³å³ï³ëË³Ý:</t>
  </si>
  <si>
    <t>9. ²ñï³ñÅáõÛÃÇ ÷áË³ñÅ»ù³ÛÇÝ ï³ñµ»ñáõÃÛáõÝÝ»ñÇ ×³Ý³ãÙ³Ý Ùáï»óáõÙÁ</t>
  </si>
  <si>
    <t>Ð³ßí»ïáõ Å³Ù³Ý³Ï³ßñç³ÝÇ í»ñçáõÙ Ï³ï³ñíáõÙ ¿  ³ñï³ñÅáõÛÃÇí»ñ³·Ý³Ñ³ïáõÙ:</t>
  </si>
  <si>
    <t>10. öáË³éáõÃÛ³Ý Í³ËëáõÙÝ»ñÇ Ñ³ßí³éÙ³Ý Ùáï»óáõÙÁ</t>
  </si>
  <si>
    <t>ÀÝÏ»ñáõÃÛáõÝÁ Å³ÙÏ»ï³Ýó ¹ï-Ï³Ý å³ñïù»ñÇ ·Íáí å³Ñáõëï ãÇ Ó¨³íáñáõÙ,ÇëÏ ³ÝÑáõë³ÉÇ ×³Ý³ãí³Í ¹»µÇïáñ³Ï³Ý å³ñïù»ñÇ Í³Ëë³·ñáõÙÁ Ï³ï³ñáõÙ ¿ ³ñï³Ñ³ßí»ÏßéÇ ¹áõñë ·ñÙ³Ý å³Ñáí:</t>
  </si>
  <si>
    <t>11. ¸»µÇïáñ³Ï³Ý å³ñïù»ñÇ ÑÝ³ñ³íáñ ÏáñáõëïÝ»ñÇ å³Ñáõëï</t>
  </si>
  <si>
    <t>12.Îñ»¹Çïáñ³Ï³Ý å³ñïù»ñÇ ³ÝÑáõë³ÉÇ ×³Ý³ãÙ³Ý ¨ ¹áõñë ·ñÙ³Ý</t>
  </si>
  <si>
    <t>ÀÝÏ»ñáõÃÛáõÝÁ Ïñ»¹Çïáñ³Ï³Ý å³ñïù»ñÇ ³ÝÑáõë³ÉÇ ×³Ý³ãÙ³Ý ¹»åùáõÙ ¹áõñë ¿ ·ñáõÙ ³ñï³Ñ³ßí»ÏßéáõÙ Ñ³ßí³é»Éáí:</t>
  </si>
  <si>
    <t>5.2.2.üÇÝ³Ýë³Ï³Ý Ñ³ßí»ïíáõÃÛáõÝÝ»ñÇ å³ïñ³ëïÙ³Ý Ñ³Ù³ñ ÏÇñ³éí³Í ã³÷Ù³Ý ÑÇÙáõÝùÝ»ñÁ</t>
  </si>
  <si>
    <t>5.3.  ²ÛÉ  µ³ó³Ñ³ÛïáõÙÝ»ñ</t>
  </si>
  <si>
    <t>5.3.1.   ÀÝ¹Ñ³Ýáõñ µÝáõÛÃÇ µ³ó³Ñ³ÛïáõÙÝ»ñ</t>
  </si>
  <si>
    <t>5.3.2.  Ð³ßí³å³Ñ³Ï³Ý Ñ³ßí»ÏßéÇÝ ÏÇó Í³ÝáÃ³·ñáõÃÛáõÝÝ»ñ</t>
  </si>
  <si>
    <t>²ÕÛáõë³Ï 2</t>
  </si>
  <si>
    <t>¸³ëÇ ³Ýí³ÝáõÙÁ</t>
  </si>
  <si>
    <t>Ø³ßí³ÍáõÃÛ³Ý ¹ñáõÛùÁ</t>
  </si>
  <si>
    <t>Ü³Ëáñ¹ ï³ñí³ í»ñçÇÝ ÙÝ³óáñ¹Á</t>
  </si>
  <si>
    <t>²í»É³óáõÙ</t>
  </si>
  <si>
    <t>Üí³½»óáõÙ</t>
  </si>
  <si>
    <t>Ð³ßí»ïáõ ï³ñí³ (Å³Ù³Ý³Ï³-ßñç³ÝÇ) í»ñçÇ ÙÝ³óáñ¹Á</t>
  </si>
  <si>
    <t>ÁÝ¹³Ù»ÝÁ</t>
  </si>
  <si>
    <t>³Û¹ ÃíáõÙ` í»ñ³·Ý³-Ñ³ïáõÙÇó</t>
  </si>
  <si>
    <t>Þ³Ñ³·áñÍÙ³Ý Ù»ç ·ïÝíáÕ Ù³ßíáÕ ÑÇÙÝ³Ï³Ý ÙÇçáóÝ»ñ</t>
  </si>
  <si>
    <t xml:space="preserve">  Þ»Ýù»ñ  </t>
  </si>
  <si>
    <t xml:space="preserve">     Ñ³ßí»Ïßé³ÛÇÝ ³ñÅ»ù</t>
  </si>
  <si>
    <t xml:space="preserve">     ³ñÅ»ù</t>
  </si>
  <si>
    <t>011</t>
  </si>
  <si>
    <t xml:space="preserve">     Ïáõï³Ïí³Í Ù³ßí³ÍáõÃÛáõÝ</t>
  </si>
  <si>
    <t>012</t>
  </si>
  <si>
    <t xml:space="preserve">     Ïáõï³Ïí³Í ³ñÅ»½ñÏáõÙ</t>
  </si>
  <si>
    <t>013</t>
  </si>
  <si>
    <t xml:space="preserve">  Î³éáõóí³ÍùÝ»ñ                                                                                </t>
  </si>
  <si>
    <t>021</t>
  </si>
  <si>
    <t>022</t>
  </si>
  <si>
    <t>023</t>
  </si>
  <si>
    <t xml:space="preserve">  öáË³ÝóáÕ Ñ³ñÙ³ñ³ÝùÝ»ñ                      </t>
  </si>
  <si>
    <t xml:space="preserve">  Ø»ù»Ý³Ý»ñ ¨ ë³ñù³íáñáõÙÝ»ñ                                                  </t>
  </si>
  <si>
    <t>041</t>
  </si>
  <si>
    <t>10%</t>
  </si>
  <si>
    <t>042</t>
  </si>
  <si>
    <t>043</t>
  </si>
  <si>
    <t xml:space="preserve">  îñ³Ýëåáñï³ÛÇÝ ÙÇçáóÝ»ñ</t>
  </si>
  <si>
    <t>053</t>
  </si>
  <si>
    <t xml:space="preserve">  ²ñï³¹ñ³Ï³Ý ·áõÛù,  ïÝï»ë³Ï³Ý ·áõÛù,       ·áñÍÇùÝ»ñ</t>
  </si>
  <si>
    <t>061</t>
  </si>
  <si>
    <t>20%</t>
  </si>
  <si>
    <t>062</t>
  </si>
  <si>
    <t>063</t>
  </si>
  <si>
    <t xml:space="preserve">  ´³½Ù³ÙÛ³ ïÝÏ³ñÏÝ»ñ</t>
  </si>
  <si>
    <t xml:space="preserve">  ´³ÝáÕ ¨ ÙÃ»ñ³ïáõ ³Ý³ëáõÝÝ»ñ</t>
  </si>
  <si>
    <t xml:space="preserve">  ²ÛÉ ÑÇÙÝ³Ï³Ý ÙÇçáóÝ»ñ</t>
  </si>
  <si>
    <t>092</t>
  </si>
  <si>
    <t>093</t>
  </si>
  <si>
    <t>ÀÝ¹³Ù»ÝÁ ß³Ñ³·áñÍÙ³Ý Ù»ç ·ïÝíáÕ Ù³ßíáÕ ÑÇÙÝ³Ï³Ý ÙÇçáóÝ»ñ</t>
  </si>
  <si>
    <t>Þ³Ñ³·áñÍÙ³Ý Ù»ç ã·ïÝíáÕ ÑÇÙÝ³Ï³Ý ÙÇçáóÝ»ñ</t>
  </si>
  <si>
    <t xml:space="preserve">  Þ³Ñ³·áñÍÙ³Ý ãÑ³ÝÓÝí³Í ÑÇÙÝ³Ï³Ý ÙÇçáóÝ»ñ</t>
  </si>
  <si>
    <t>111</t>
  </si>
  <si>
    <t>113</t>
  </si>
  <si>
    <t xml:space="preserve">  Ä³Ù³Ï³Ý³íáñ³å»ë ß³Ñ³·áñÍáõÙÇó Ñ³Ýí³Í ÑÇÙÝ³Ï³Ý ÙÇçáóÝ»ñ</t>
  </si>
  <si>
    <t>121</t>
  </si>
  <si>
    <t>122</t>
  </si>
  <si>
    <t>123</t>
  </si>
  <si>
    <t xml:space="preserve">  Þ³Ñ³·áñÍáõÙÇó Ñ³Ýí³Í ¨ ûï³ñÙ³Ý Ýå³ï³Ïáí å³ÑíáÕ ÑÇÙÝ³Ï³Ý ÙÇçáóÝ»ñ</t>
  </si>
  <si>
    <t>131</t>
  </si>
  <si>
    <t>133</t>
  </si>
  <si>
    <t>ÀÝ¹³Ù»ÝÁ ß³Ñ³·áñÍÙ³Ý Ù»ç ã·ïÝíáÕ ÑÇÙÝ³Ï³Ý ÙÇçáóÝ»ñ</t>
  </si>
  <si>
    <t>141</t>
  </si>
  <si>
    <t>142</t>
  </si>
  <si>
    <t>143</t>
  </si>
  <si>
    <t>ÐáÕ³Ù³ë»ñ</t>
  </si>
  <si>
    <t>151</t>
  </si>
  <si>
    <t>153</t>
  </si>
  <si>
    <t>ÀÝ¹³Ù»ÝÁ ÑÇÙÝ³Ï³Ý ÙÇçáóÝ»ñ</t>
  </si>
  <si>
    <t>Ü»ñ¹ñáõÙ³ÛÇÝ ·áõÛù (ëÏ½µÝ³Ï³Ý ³ñÅ»ùÇ Ùá¹»É)</t>
  </si>
  <si>
    <t>²ÕÛáõë³Ï 3</t>
  </si>
  <si>
    <t>Ü³Ëáñ¹ ï³ñí³ í»ñçÇ ÙÝ³óáñ¹Á</t>
  </si>
  <si>
    <t>Ð³ßí»ïáõ ï³ñí³ ¥Å³Ù³Ý³Ï³-ßñç³ÝÇ¤ í»ñçÇ ÙÝ³óáñ¹Á</t>
  </si>
  <si>
    <t>³Û¹ ÃíáõÙ`</t>
  </si>
  <si>
    <t>³Û¹ ÃíáõÙ` ûï³ñáõÙÇó</t>
  </si>
  <si>
    <t>Ó»éùµ»ñáõÙÇó</t>
  </si>
  <si>
    <t>Ñ»ï³·³ Í³ËëáõÙÝ»ñÇ Ï³åÇï³É³óáõÙÇó</t>
  </si>
  <si>
    <t>ÐáÕ</t>
  </si>
  <si>
    <t xml:space="preserve">  Ñ³ßí»Ïßé³ÛÇÝ ³ñÅ»ù</t>
  </si>
  <si>
    <t xml:space="preserve">  ³ñÅ»ù</t>
  </si>
  <si>
    <t xml:space="preserve">  Ïáõï³Ïí³Í ³ñÅ»½ñÏáõÙ</t>
  </si>
  <si>
    <t>ÞÇÝáõÃÛáõÝ</t>
  </si>
  <si>
    <t xml:space="preserve">  Ïáõï³Ïí³Í Ù³ßí³ÍáõÃÛáõÝ</t>
  </si>
  <si>
    <t xml:space="preserve"> Ïáõï³Ïí³Í ³ñÅ»½ñÏáõÙ</t>
  </si>
  <si>
    <t>Ü»ñ¹ñáõÙ³ÛÇÝ ·áõÛù (Çñ³Ï³Ý ³ñÅ»ùÇ Ùá¹»É)</t>
  </si>
  <si>
    <t xml:space="preserve">²ÕÛáõë³Ï 4 </t>
  </si>
  <si>
    <t>ï»Õ</t>
  </si>
  <si>
    <t>³Û¹ ÃíáõÙ</t>
  </si>
  <si>
    <t>Ó»éùµ»-ñáõÙÇó</t>
  </si>
  <si>
    <t>Çñ³Ï³Ý ³ñÅ»ùáí í»ñ³ã³÷áõÙÇó</t>
  </si>
  <si>
    <t>ûï³ñáõÙÇó</t>
  </si>
  <si>
    <t>Çñ³Ï³Ý ³ñÅ»ùáí í»ñ³ã³÷áõÙáí</t>
  </si>
  <si>
    <t>üÇÝ³Ýë³Ï³Ý í³ñÓ³Ï³ÉáõÃÛ³Ùµ ëï³óí³Í ÑÇÙÝ³Ï³Ý ÙÇçáóÝ»ñ</t>
  </si>
  <si>
    <t>²ÕÛáõë³Ï 5</t>
  </si>
  <si>
    <t>Ü³Ëáñ¹ ï³ñí³ í»ñçÇ  ÙÝ³óáñ¹Á</t>
  </si>
  <si>
    <t>Ð³ßí»ïáõ ï³ñí³ ¥Å³Ù³Ý³Ï³ßñç³ÝÇ¤ í»ñçÇ ÙÝ³óáñ¹Á</t>
  </si>
  <si>
    <t>Þ»Ýù»ñ</t>
  </si>
  <si>
    <t>- Ñ³ßí»Ïßé³ÛÇÝ ³ñÅ»ù</t>
  </si>
  <si>
    <t>- ³ñÅ»ù</t>
  </si>
  <si>
    <t>- Ïáõï³Ïí³Í Ù³ßí³ÍáõÃÛáõÝ</t>
  </si>
  <si>
    <t>- Ïáõï³Ïí³Í ³ñÅ»½ñÏáõÙ</t>
  </si>
  <si>
    <t>Ø»ù»Ý³Ý»ñ ¨ ë³ñù³íáñáõÙÝ»ñ</t>
  </si>
  <si>
    <t>îñ³Ýëåáñï³ÛÇÝ ÙÇçáóÝ»ñ</t>
  </si>
  <si>
    <t>²ÛÉ ÑÇÙÝ³Ï³Ý ÙÇçáóÝ»ñ</t>
  </si>
  <si>
    <t>ÀÝ¹³Ù»ÝÁ ýÇÝ³Ýë³Ï³Ý í³ñÓ³Ï³ÉáõÃÛ³Ùµ ëï³óí³Í ÑÇÙÝ³Ï³Ý ÙÇçáóÝ»ñ</t>
  </si>
  <si>
    <t>²ÕÛáõë³Ï 6</t>
  </si>
  <si>
    <t>Î³éáõóÙ³Ý ÁÝÃ³óùáõÙ ·ïÝíáÕ ÑÇÙÝ³Ï³Ý ÙÇçáóÝ»ñ</t>
  </si>
  <si>
    <t>î»Õ³Ï³ÛÙ³Ý »ÝÃ³Ï³ ë³ñù³íáñáõÙÝ»ñ</t>
  </si>
  <si>
    <t>ÐÇÙÝ³Ï³Ý ÙÇçáóÝ»ñÇ íñ³  Ï³åÇï³É³óíáÕ Ñ»ï³·³ Í³ËëáõÙÝ»ñ</t>
  </si>
  <si>
    <t>Î³å³É³éáõÇ ÏáÕÙÇó Ï³éáõóíáÕ ÑÇÙÝ³Ï³Ý ÙÇçáóÝ»ñ</t>
  </si>
  <si>
    <t>ÀÝ¹³Ù»ÝÁ ³Ý³í³ñï áã ÁÝÃ³óÇÏ ÝÛáõÃ³Ï³Ý ³ÏïÇíÝ»ñ</t>
  </si>
  <si>
    <t>²ÕÛáõë³Ï 7</t>
  </si>
  <si>
    <t>²ÙáñïÇ½³óÇ³ÛÇ ¹ñáõÛùÁ</t>
  </si>
  <si>
    <t>Ð³ßí»ïáõ ï³ñí³ ¥Å³Ù³Ý³Ï³ßñç³ÝÇ¤  í»ñçÇ ÙÝ³óáñ¹Á</t>
  </si>
  <si>
    <t>Ý»ñëï»ÕÍáõÙÇó</t>
  </si>
  <si>
    <t>í»ñ³·Ý³Ñ³ïáõÙÇó</t>
  </si>
  <si>
    <t>¹áõñë·ñáõ­ÙÇó</t>
  </si>
  <si>
    <t>í»ñ³·Ý³­Ñ³ïáõÙÇó</t>
  </si>
  <si>
    <t>üÇñÙ³ÛÇÝ ³ÝáõÝÝ»ñ</t>
  </si>
  <si>
    <t xml:space="preserve">Ðñ³å³ñ³ÏáõÙÝ»ñÇ ³ÝáõÝÝ»ñ </t>
  </si>
  <si>
    <t>Ð³Ù³Ï³ñ·ã³ÛÇÝ Íñ³·ñ»ñ</t>
  </si>
  <si>
    <t xml:space="preserve">ÈÇó»Ý½Ç³Ý»ñ ¨ íëï³Ñ³·ñ»ñ </t>
  </si>
  <si>
    <t>Ð»ÕÇÝ³Ï³ÛÇÝ Çñ³íáõÝùÝ»ñ</t>
  </si>
  <si>
    <t>²ñïáÝ³·ñ»ñ</t>
  </si>
  <si>
    <t>Ì³é³ÛáõÃÛáõÝÝ»ñÇ Ù³ïáõóÙ³Ý  ¨ ß³Ñ³·áñÍÙ³Ý Çñ³íáõÝùÝ»ñ</t>
  </si>
  <si>
    <t>´³Ý³Ó¨»ñ, Ùá¹»ÉÝ»ñ, Ý³Ë³·Í»ñ, µ³Õ³¹ñ³ïáÙë»ñ ¨ ÷áñÓ³ÝßáõÙÝ»ñ</t>
  </si>
  <si>
    <t>²ÛÉ áã ÝÛáõÃ³Ï³Ý ³ÏïÇíÝ»ñ</t>
  </si>
  <si>
    <t>¶áõ¹íÇÉ</t>
  </si>
  <si>
    <t>òáõó³ÝÇßÁ</t>
  </si>
  <si>
    <t>×³Ý³ãí³Í Éñ³óáõóÇã ·áõ¹íÇÉ</t>
  </si>
  <si>
    <t>³ÏïÇíÝ»ñÇ ¨ å³ñï³íáñáõÃÛáõÝÝ»ñÇ ³ñÅ»ùÇ ×ß·ñïáõÙÇó ³×</t>
  </si>
  <si>
    <t>³å³×³Ý³ãí³Í ·áõ¹íÇÉ</t>
  </si>
  <si>
    <t>³ÏïÇíÝ»ñÇ ¨ å³ñï³íáñáõÃÛáõÝÝ»ñÇ ³ñÅ»ùÇ ×ß·ñïáõÙÇó Ýí³½áõÙ</t>
  </si>
  <si>
    <t>- Ïáõï³Ïí³Í ³ÙáñïÇ½³óÇ³</t>
  </si>
  <si>
    <t>´³ó³ë³Ï³Ý ·áõ¹íÇÉ</t>
  </si>
  <si>
    <t>²ÙáñïÇ½³óÇ³ÛÇ Å³Ù³Ý³Ï³ßñç³ÝÁ</t>
  </si>
  <si>
    <t>Ð³ßí»ïáõï³ñí³ ¥Å³Ù³Ý³Ï³ßñç³ÝÇ¤ í»ñçÇ ÙÝ³óáñ¹Á</t>
  </si>
  <si>
    <t>×³Ý³ãí³Í Éñ³óáõóÇã µ³ó³ë³Ï³Ý ·áõ¹íÇÉ</t>
  </si>
  <si>
    <t>³å³×³Ý³ãí³Í µ³ó³ë³Ï³Ý ·áõ¹íÇÉ</t>
  </si>
  <si>
    <t>²Ý³í³ñï áã ÝÛáõÃ³Ï³Ý ³ÏïÇíÝ»ñ</t>
  </si>
  <si>
    <t>²ÕÛáõë³Ï 10</t>
  </si>
  <si>
    <t>Ü³Ëáñ¹ ï³ñí³     í»ñçÇ                  ÙÝ³óáñ¹</t>
  </si>
  <si>
    <t>3</t>
  </si>
  <si>
    <t>6</t>
  </si>
  <si>
    <t>Øß³ÏÙ³Ý ÁÝÃ³óùáõÙ ·ïÝíáÕ áã ÝÛáõÃ³Ï³Ý ³ÏïÇíÝ»ñ</t>
  </si>
  <si>
    <t>àã ÝÛáõÃ³Ï³Ý ³ÏïÇíÝ»ñÇ íñ³ Ï³åÇï³É³óíáÕ Ñ»ï³·³ Í³ËëáõÙÝ»ñ</t>
  </si>
  <si>
    <t>´³ÅÝ»Ù³ëÝ³ÏóáõÃÛ³Ý Ù»Ãá¹áí Ñ³ßí³éíáÕ Ý»ñ¹ñáõÙÝ»ñ</t>
  </si>
  <si>
    <t>²ÕÛáõë³Ï 11</t>
  </si>
  <si>
    <t>Ü»ñ¹ñÙ³Ý ï»ë³ÏÁ</t>
  </si>
  <si>
    <t>Ð³ßí»ïáõ ï³ñí³ (Å³Ù³Ý³Ï³ßñç³ÝÇ) í»ñçÇ ÙÝ³óáñ¹Á</t>
  </si>
  <si>
    <t>4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</si>
  <si>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</si>
  <si>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</si>
  <si>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</si>
  <si>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>²ÕÛáõë³Ï 12</t>
  </si>
  <si>
    <t>Ü³Ëáñ¹ ï³ñí³ í»ñçÇ ÙÝ³óáñ¹</t>
  </si>
  <si>
    <t>Ð³ßí»ïáõ ï³ñí³               (Å³Ù³Ý³Ï³ßñç³ÝÇ)           í»ñçÇ ÙÝ³óáñ¹Á</t>
  </si>
  <si>
    <t>1</t>
  </si>
  <si>
    <t>»ñÏ³ñ³Å³ÙÏ»ï µ³ÝÏ³ÛÇÝ í³ñÏ»ñ</t>
  </si>
  <si>
    <t xml:space="preserve">    ½áõï ·áõÙ³ñ</t>
  </si>
  <si>
    <t xml:space="preserve">    Ñ³Ù³Ë³éÝ ·áõÙ³ñ</t>
  </si>
  <si>
    <t xml:space="preserve">    ãÏñ³Í ïáÏáë³ÛÇÝ Í³Ëë»ñ</t>
  </si>
  <si>
    <t xml:space="preserve">»ñÏ³ñ³Å³ÙÏ»ï ÷³Ë³éáõÃÛáõÝÝ»ñ                     </t>
  </si>
  <si>
    <t>»ñÏ³ñ³Å³ÙÏ»ï å³ñï³íáñáõÃÛáõÝÝ»ñ  ýÇÝ³Ýë³Ï³Ý í³ñÓ³Ï³ÉáõÃÛ³Ý ·Íáí</t>
  </si>
  <si>
    <t xml:space="preserve">ÀÝ¹³Ù»ÝÁ                                                                                      </t>
  </si>
  <si>
    <t xml:space="preserve">    Ñ³ßí»Ïßé³ÛÇÝ ³ñÅ»ù</t>
  </si>
  <si>
    <t>Î³ñ×³Å³ÙÏ»ï µ³ÝÏ³ÛÇÝ í³ñÏ»ñ ¨ ÷áË³éáõÃÛáõÝÝ»ñ</t>
  </si>
  <si>
    <t>²ÕÛáõë³Ï 13</t>
  </si>
  <si>
    <t xml:space="preserve">ºñÏ³ñ³Å³ÙÏ»ï µ³ÝÏ³ÛÇÝ í³ñÏ»ñÇ Ï³ñ×³Å³ÙÏ»ï Ù³ë </t>
  </si>
  <si>
    <t xml:space="preserve">ºñÏ³ñ³Å³ÙÏ»ï ÷áË³éáõÃÛáõÝÝ»ñÇ Ï³ñ×³Å³ÙÏ»ï Ù³ë </t>
  </si>
  <si>
    <t>²ÕÛáõë³Ï 14</t>
  </si>
  <si>
    <t>Ð³ñÏ³ï»ë³ÏÇ ³Ýí³ÝáõÙÁ</t>
  </si>
  <si>
    <t>Þ³ÑáõÃ³Ñ³ñÏ</t>
  </si>
  <si>
    <t>ºÏ³Ùï³Ñ³ñÏ</t>
  </si>
  <si>
    <t>²í»É³óí³Í ³ñÅ»ùÇ Ñ³ñÏ</t>
  </si>
  <si>
    <t>²ÏóÇ½³ÛÇÝ Ñ³ñÏ</t>
  </si>
  <si>
    <t>¶áõÛù³Ñ³ñÏ</t>
  </si>
  <si>
    <t>ÐáÕÇ Ñ³ñÏ</t>
  </si>
  <si>
    <t>Ø³ùë³ïáõñù</t>
  </si>
  <si>
    <t>Ð³ëï³ï³·ñí³Í í×³ñÝ»ñ</t>
  </si>
  <si>
    <t>îáõÛÅ»ñ</t>
  </si>
  <si>
    <t>îáõ·³ÝùÝ»ñ</t>
  </si>
  <si>
    <t>´Ý³å³Ñå³ÝÙ³Ý í×³ñÝ»ñ</t>
  </si>
  <si>
    <t>´Ýû·ï³·áñÍÙ³Ý íÅ³ñÝ»ñ</t>
  </si>
  <si>
    <t>²ÛÉ å³ñï³¹Çñ í×³ñÝ»ñ</t>
  </si>
  <si>
    <t>ä³ÑáõëïÝ»ñ</t>
  </si>
  <si>
    <t>²ÕÛáõë³Ï 15</t>
  </si>
  <si>
    <t>Ð³ßí»ïáõ              ï³ñí³               (Å³Ù³Ý³-Ï³ßñç³ÝÇ)           í»ñçÇ               ÙÝ³óáñ¹Á</t>
  </si>
  <si>
    <t>Î³ï³ñí³Í  å³Ñáõëï³- íáñáõÙÝ»ñ</t>
  </si>
  <si>
    <t>·»ÕãÙ³Ý ³½¹»óáõÃÛ³Ý   ×ß·ñïáõÙ</t>
  </si>
  <si>
    <t>å³Ñáõëï-Ý»ñÇ  û·ï³·áñ-ÍáõÙÝ»ñ</t>
  </si>
  <si>
    <t>å³Ñáõëï- Ý»ñÇ Ñ³Ï³¹³ñ- ÓáõÙÝ»ñ</t>
  </si>
  <si>
    <t>5</t>
  </si>
  <si>
    <t>7</t>
  </si>
  <si>
    <t>8</t>
  </si>
  <si>
    <t xml:space="preserve">ºñ³ßËÇù³ÛÇÝ í³×³éùÝ»ñÇ ·Íáí å³ÑáõëïÝ»ñ            </t>
  </si>
  <si>
    <t>²Ýµ³ñ»Ýå³ëï å³ÛÙ³Ý³·ñ»ñÇ ·Íáí  å³ÑáõëïÝ»ñ</t>
  </si>
  <si>
    <t>îñ³Ù³¹ñí³Í »ñ³ßË³íáñáõÃÛáõÝ-Ý»ñÇ ¨ »ñ³ßËÇùÝ»ñÇ  ·Íáí              å³ÑáõëïÝ»ñ</t>
  </si>
  <si>
    <t>²ÛÉ å³ÑáõëïÝ»ñ, ³Û¹ ÃíáõÙ</t>
  </si>
  <si>
    <t>ÀÝ¹³Ù»ÝÁ å³ÑáõëïÝ»ñ</t>
  </si>
  <si>
    <t>Ð³ßí»ÏßÇé Ñá¹í³ÍÝ»ñÇ Ù³ñÙ³Ý (÷áËÑ³ïáõóÙ³Ý) Å³ÙÏ»ïÝ»ñÇ ¹³ë³Ï³ñ·Ù³Ùµ</t>
  </si>
  <si>
    <t>²ÕÛáõë³Ï 16</t>
  </si>
  <si>
    <t>Î³ñ×³Å³ÙÏ»ï                    ·áõÙ³ñÝ»ñ</t>
  </si>
  <si>
    <t>ºñÏ³ñ³Å³ÙÏ»ï ·áõÙ³ñÝ»ñ</t>
  </si>
  <si>
    <t xml:space="preserve">                                                                                                                                           ²ÎîÆì</t>
  </si>
  <si>
    <t xml:space="preserve">   I, àã ÁÝÃ³óÇÏ ³ÏïÇíÝ»ñ</t>
  </si>
  <si>
    <t>²ÛÉ áã ÁÝÃ³óÇÏ ³ÏïÇíÝ»ñ, ³Û¹ ÃíáõÙ</t>
  </si>
  <si>
    <t xml:space="preserve">  II. ÀÝÃ³óÇÏ ³ÏïÇíÝ»ñ</t>
  </si>
  <si>
    <t>²×»óíáÕ ¨ µïíáÕ ÏáÝ¹³ÝÇÝ»ñ</t>
  </si>
  <si>
    <t>²ÛÉ ÁÝÃ³óÇÏ ³ÏïÇíÝ»ñ, ³Û¹ ÃíáõÙ</t>
  </si>
  <si>
    <t xml:space="preserve">   ¸»µÇïáñ³Ï³Ý å³ñïù»ñ í³×³éùÝ»ñÇ ·Íáí</t>
  </si>
  <si>
    <t>112</t>
  </si>
  <si>
    <t>ÀÝ¹³Ù»ÝÁ ³ÏïÇíÝ»ñ</t>
  </si>
  <si>
    <t xml:space="preserve">                                                                                                                                           ä²êÆì</t>
  </si>
  <si>
    <t>ê»÷³Ï³Ý Ï³åÇï³ÉÇ ³ÛÉ ï³ññ»ñ, ³Û¹ ÃíáõÙ</t>
  </si>
  <si>
    <t xml:space="preserve">   ì»ñ³·Ý³Ñ³ïáõÙÇó ¨ í»ñ³ã³÷áõÙÇó ï³ñµ»ñáõÃÛáõÝÝ»ñ ,å³Ñáõëï³ÛÇÝ Ï³åÇï³É</t>
  </si>
  <si>
    <t>ÀÝ¹³Ù»ÝÁ ë»÷³Ï³Ý Ï³åÇï³É</t>
  </si>
  <si>
    <t>²ÛÉ áã ÁÝÃ³óÇÏ å³ñï³íáñáõÃÛáõÝÝ»ñ, ³Û¹ ÃíáõÙ</t>
  </si>
  <si>
    <t>V. ÀÝÃ³óÇÏ å³ñï³íáñáõÃÛáõÝÝ»ñ</t>
  </si>
  <si>
    <t>ÀÝÃ³óÇÏ å³ñï³íáñáõÃÛáõÝÝ»ñ, ³Û¹ ÃíáõÙ</t>
  </si>
  <si>
    <t xml:space="preserve">    Îñ»¹Çïáñ³Ï³Ý å³ñïù»ñ ·ÝáõÙÝ»ñÇ ·Íáí</t>
  </si>
  <si>
    <t>ÀÝ¹³Ù»ÝÁ  ÁÝÃ³óÇÏ å³ñï³íáñáõÃÛáõÝÝ»ñ</t>
  </si>
  <si>
    <t>ÀÝ¹³Ù»ÝÁ å³ëÇíÝ»ñ</t>
  </si>
  <si>
    <t>²ñï³Ñ³ßí»Ïßé³ÛÇÝ Ñ³ßÇíÝ»ñ</t>
  </si>
  <si>
    <t>²ÕÛáõë³Ï 17</t>
  </si>
  <si>
    <t>òáõó³ÝÇßÇ  ³Ýí³ÝáõÙÁ</t>
  </si>
  <si>
    <t>¶áñÍ³éÝ³Ï³Ý í³ñÓ³Ï³ÉáõÃÛ³Ùµ ÁÝ¹áõÝí³Í ÑÇÙÝ³Ï³Ý ÙÇçáóÝ»ñ</t>
  </si>
  <si>
    <t>ä³ï³ëË³Ý³ïáõ å³Ñå³ÝÙ³Ý ÁÝ¹áõÝí³Í ³åñ³Ýù³ÝÛáõÃ³Ï³Ý ³ñÅ»ùÝ»ñ</t>
  </si>
  <si>
    <t>ì»ñ³Ùß³ÏÙ³Ý ÁÝ¹áõÝí³Í ÝÛáõÃ»ñ</t>
  </si>
  <si>
    <t>î»Õ³Ï³ÛÙ³Ý ÁÝ¹áõÝí³Í ë³ñù³íáñáõÙÝ»ñ</t>
  </si>
  <si>
    <t>ÎáÙÇëÇ³ÛÇ ¨ ÏáÝëÇ·Ý³óÇ³ÛÇ å³ÛÙ³Ý³·ñ³ñáí  ÁÝ¹áõÝí³Í ³åñ³ÝùÝ»ñ</t>
  </si>
  <si>
    <t>àñå»ë ·ñ³í å³ÑíáÕ ³ÏïÇíÝ»ñ</t>
  </si>
  <si>
    <t>Ð³í³ï³ñÙ³·ñ³ÛÇÝ Ï³é³í³ñÙ³Ý å³ÛÙ³Ý³·ñÇ Ñ³Ù³Ó³ÛÝ Ï³é³í³ñíáÕ ÙÇçáóÝ»ñ</t>
  </si>
  <si>
    <t>ÎáÙÇëÇ³ÛÇ ¨ ÏáÝëÇ·Ý³óÇ³ÛÇ å³ÛÙ³Ý³·ñ³ñáí  ëï³óí³Í ÙÇçáóÝ»ñ</t>
  </si>
  <si>
    <t>Ð³í³ï³ñÙ³·ñ³ÛÇÝ Ï³é³í³ñÙ³Ùµ ¨ µñáù»ñ³ÛÇÝ ·áñÍáõÝ»áõÃÛ³Ùµ ³é³ç³ó³Í ¹»µÇïáñ³Ï³Ý å³ñïù»ñ ¨ ïñ³Ù³¹ñí³Í ÷áË³éáõÃÛáõÝÝ»ñ</t>
  </si>
  <si>
    <t>Ð³í³ï³ñÙ³·ñ³ÛÇÝ Ï³é³í³ñÙ³Ý ¨ ÏáÙÇëÇ³ÛÇ áõ ÏáÝëÇ·Ý³óÇ³ÛÇ å³ÛÙ³Ý³·ñ»ñÇ Ñ³Ù³Ó³ÛÝ  ëï³óí³Í ÙÇçáóÝ»ñÇ ·Íáí å³ñï³íáñáõÃÛáõÝÝ»ñ</t>
  </si>
  <si>
    <t>ÐÇÙÝ³¹ñÇ (Ñ³×³Ëáñ¹Ç) ýÇÝ³Ýë³Ï³Ý ³ñ¹ÛáõÝù</t>
  </si>
  <si>
    <t>Ð³í³ï³ñÙ³·ñ³ÛÇÝ Ï³é³í³ñÙ³Ùµ ¨ µñáù»ñ³ÛÇÝ ·áñÍáõÝ»áõÃÛ³Ùµ ³é³ç³ó³Í Ïñ»¹Çïáñ³Ï³Ý å³ñïù»ñ ¨ ëï³óí³Í ÷áË³éáõÃÛáõÝÝ»ñ</t>
  </si>
  <si>
    <t>ä³ÛÙ³Ý³Ï³Ý å³ñï³íáñáõÃÛáõÝÝ»ñ</t>
  </si>
  <si>
    <t>ä³ÛÙ³Ý³Ï³Ý ³ÏïÇíÝ»ñ</t>
  </si>
  <si>
    <t>Ð³ñÏ³ÛÇÝ Ñ³ßí³éÙ³Ý Ýå³ï³ÏÝ»ñáí ¹áõñë ·ñí³Í ¹»µÇïáñ³Ï³Ý å³ñïù»ñ</t>
  </si>
  <si>
    <t>Ð³ñÏ³ÛÇÝ Ñ³ßí³éÙ³Ý Ýå³ï³ÏÝ»ñáí ¹áõñë ·ñí³Í Ïñ»¹Çïáñ³Ï³Ý å³ñïù»ñ</t>
  </si>
  <si>
    <t>âÑ³ïáõóí³Í Ñ³ñÏ³ÛÇÝ íÝ³ë</t>
  </si>
  <si>
    <t>¶ñ³í³¹ñí³Í ³ÏïÇíÝ»ñ</t>
  </si>
  <si>
    <t>ÊÇëï Ñ³ßí³éÙ³Ý µÉ³ÝÏÝ»ñ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</si>
  <si>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</si>
  <si>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</si>
  <si>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üÇÝ³Ýë³Ï³Ý ³ñ¹ÛáõÝùÝ»ñÇ Ñ³ßí»ïíáõÃÛáõÝ Í³Ëë»ñÇ Áëï µÝáõÛÃÇ ¹³ë³Ï³ñ·Ù³Ùµ</t>
  </si>
  <si>
    <t>²ÕÛáõë³Ï 18</t>
  </si>
  <si>
    <t>Ü³Ëáñ¹ ï³ñÇ (ÙÇç³ÝÏÛ³É Å³Ù³ÏÝ³Ï³ßñç³Ý` ³×áÕ³Ï³Ý)</t>
  </si>
  <si>
    <t>Ð³ßí»ïáõ ï³ñÇ (ÙÇç³ÝÏÛ³É Å³Ù³ÏÝ³Ï³-ßñç³Ý` ³ÅáÕ³Ï³Ý)</t>
  </si>
  <si>
    <t>Ü³Ëáñ¹ ï³ñí³ ÙÇç³ÝÏÛ³É Å³Ù³ÏÝ³Ï³-ßñç³Ý</t>
  </si>
  <si>
    <t>Ð³ßí»ïáõ ï³ñí³ ÙÇç³ÝÏÛ³É Å³Ù³ÏÝ³Ï³-ßñç³Ý</t>
  </si>
  <si>
    <t>²ñï³¹ñ³ÝùÇ ,³åñ³ÝùÝ»ñÇ, ³ßË³ï³ÝùÝ»ñÇ, Í³é³ÛáõÃÛáõÝÝ»ñÇ Çñ³óáõÙÇó Ñ³ëáõÛÃ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</si>
  <si>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</si>
  <si>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</si>
  <si>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</si>
  <si>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</si>
  <si>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</si>
  <si>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Ø³ßí³ÍáõÃÛ³Ý ¨ ³ÙáñïÇ½³óÇ³ÛÇ ·Íáí Í³ËëáõÙÝ»ñ</t>
  </si>
  <si>
    <t>¶áñÍ³éÝ³Ï³Ý ³ÛÉ Í³ËëáõÙÝ»ñ ¨ Í³Ëë»ñ</t>
  </si>
  <si>
    <t>¶áñÍ³éÝ³Ï³Ý ß³ÑáõÛÃ</t>
  </si>
  <si>
    <t>àã ·áñÍ³éÝ³Ï³Ý   ·áñÍáõÝ»áõÃÛáõÝÇó ß³ÑáõÛÃ     (íÝ³ë)</t>
  </si>
  <si>
    <t>êáíáñ³Ï³Ý ·áñÍáõÝ»áõÃÛáõÝÇó ß³ÑáõÛÃ</t>
  </si>
  <si>
    <t>Þ³ÑáõÃ³Ñ³ñÏÇ ·Íáí Í³Ëë</t>
  </si>
  <si>
    <t>¶áñÍ³éÝ³Ï³Ý ³ÛÉ ·áñÍáõÝ»áõÃÛáõÝÇó »Ï³Ùáõï ¨ Í³Ëë</t>
  </si>
  <si>
    <t>²ÕÛáõë³Ï 19</t>
  </si>
  <si>
    <t>Ü³Ëáñ¹ ï³ñÇ</t>
  </si>
  <si>
    <t>Ð³ßí»ïáõ ï³ñÇ (Å³Ù³Ý³Ï³ßñç³Ý)</t>
  </si>
  <si>
    <t>»Ï³Ùáõï</t>
  </si>
  <si>
    <t>Í³Ëë</t>
  </si>
  <si>
    <t>³ñ¹ÛáõÝù</t>
  </si>
  <si>
    <t>²ÛÉ å³ß³ñÝ»ñÇ í³×³éùÝ»ñÇó (ûï³ñáõÙÝ»ñÇó)</t>
  </si>
  <si>
    <t>ä³ß³ñÝ»ñÇ ³ñÅ»ùÝ»ñÇ ÷á÷áËáõÃÛáõÝÇó</t>
  </si>
  <si>
    <t>ì³×³éùÝ»ñÇ ·Íáí ¹»µÇïáñ³Ï³Ý å³ñïù»ñÇ ³ÝÑ³í³ù³·ñ»ÉÇáõÃÛáõÝÇó (³ñÅ»½ñÏáõÙÇó)</t>
  </si>
  <si>
    <t>ºñ³ßËÇù³ÛÇÝ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</si>
  <si>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</si>
  <si>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</si>
  <si>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÷ã³óáõÙÇó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</si>
  <si>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</si>
  <si>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</si>
  <si>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Ä³Ù³Ý³Ï³íáñ³å»ë ß³Ñ³·áñÍáõÙÇó Ñ³Ýí³Í ÑÇÙÝ³Ï³Ý ÙÇçáóÝ»ñÇ å³Ñå³ÝáõÙÇó</t>
  </si>
  <si>
    <t>ÐÇÙÝ³Ï³Ý ÙÇçáóÝ»ñÇ ÉáõÍ³ñáõÙÇó</t>
  </si>
  <si>
    <t>Ð»ï³½áïáõÃÛáõÝÇó ¨ Ùß³ÏáõÙÇó</t>
  </si>
  <si>
    <t>²ÛÉ ·áñÍ³éÝ³Ï³Ý ·áñÍáõÝ»áõÃÛáõÝÇó</t>
  </si>
  <si>
    <t xml:space="preserve">²ÛÉ  áã ·áñÍ³éÝ³Ï³Ý ·áñÍáõÝ»áõÃÛáõÝÇó »Ï³Ùáõï ¨ Í³Ëë </t>
  </si>
  <si>
    <t>²ÕÛáõë³Ï 20</t>
  </si>
  <si>
    <t>àã ÁÝÃ³óÇÏ ³ÏïÇíÝ»ñÇ í³×³éùÝ»ñÇó (ûï³ñáõÙÝ»ñÇó)</t>
  </si>
  <si>
    <t>ÀÝÃ³óÇÏ ýÇÝ³Ýë³Ï³Ý ³ÏïÇíÝ»ñÇ í³×³éùÝ»ñÇó (ûï³ñáõÙÝ»ñÇó)</t>
  </si>
  <si>
    <t>ÀÝ¹Ñ³ïíáÕ  ·áñÅ³éÝáõÃÛ³ÝÁ í»ñ³·ñ»ÉÇ ³ÏïÇíÝ»ñÇ í³×³éùÝ»ñÇó (ûï³ñáõÙÝ»ñÇó) ¨ å³ñï³íáñáõÃÛáõÝÝ»ñÇ Ù³ñáõÙÇó</t>
  </si>
  <si>
    <t>àã ÁÝÃ³óÇÏ ÝÛáõÃ³Ï³Ý ³ÏïÇíÝ»ñÇ ¨ áã ÝÛáõÃ³Ï³Ý ³ÏïÇíÝ»ñÇ í»ñ³ã³÷áõÙÇó</t>
  </si>
  <si>
    <t>²ñï³ÅáõÛÃÇ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</si>
  <si>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</si>
  <si>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</si>
  <si>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</si>
  <si>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í»ñ³µ»ñíáÕ ßÝáñÑÝ»ñÇó</t>
  </si>
  <si>
    <t>²ÑÝÑ³ïáõÛó ïñí³Í ³ÏïÇíÝ»ñÇ ·Íáí</t>
  </si>
  <si>
    <t>àã ·áñÍ³éÝ³Ï³Ý ³ÛÉ ·áñÍáõÝ»áõÃÛáõÝÇó</t>
  </si>
  <si>
    <t>²ÕÛáõë³Ï 21</t>
  </si>
  <si>
    <t>¾³Ï³Ý ëË³ÉÇó ³ñ¹ÛáõÝù</t>
  </si>
  <si>
    <t>²ÕÛáõë³Ï 22</t>
  </si>
  <si>
    <t>Ò¨ N 2-Ç                                   ïáÕÇ Ñ³Ù³ñÁ</t>
  </si>
  <si>
    <t>Ð³ßí³å³Ñ³Ï³Ý Ñ³ßí³éÙ³Ý ù³Õ³ù³Ï³ÝáõÃÛ³Ý ÷á÷áËáõÃÛáõÝÇó ³ñ¹ÛáõÝù</t>
  </si>
  <si>
    <t>²ÕÛáõë³Ï 23</t>
  </si>
  <si>
    <t>Ò¨ N 2-Ç                               ïáÕÇ Ñ³Ù³ñÁ</t>
  </si>
  <si>
    <t>Î»ÝïñáÝ³Ï³Ý ¹»åá½Çï³ñÇ³ÛÇ ÏáÕÙÇó Ù³ïáõóíáÕ Í³é³ÛáõÃÛáõÝÝ»ñÇó »Ï³Ùáõï</t>
  </si>
  <si>
    <t>²ÕÛáõë³Ï 24</t>
  </si>
  <si>
    <t>(Ñ³½³ñ ¹ñ³Ù)</t>
  </si>
  <si>
    <t>Ü³Ëáñ¹ ï³ñÇ (ÙÇç³ÝÏÛ³É Å³Ù³Ý³Ï³ßñç³Ý` ³×áÕ³Ï³Ý)</t>
  </si>
  <si>
    <t>Ð³ßí»ïáõ ï³ñÇ (ÙÇç³ÝÏÛ³É Å³Ù³Ý³Ï³ßñç³Ý` ³×áÕ³Ï³Ý)</t>
  </si>
  <si>
    <t>Ü³Ëáñ¹ ï³ñí³  ÙÇç³ÝÏÛ³É Å³Ù³Ý³Ï³ßñç³Ý</t>
  </si>
  <si>
    <t>Ð³ßí»ïáõ ï³ñí³ ÙÇç³ÝÏÛ³É Å³Ù³Ý³Ï³ßñç³Ý</t>
  </si>
  <si>
    <t>1.</t>
  </si>
  <si>
    <t>ºÏ³ÙáõïÝ»ñ ÃáÕ³ñÏáÕÝ»ñÇÝ Ù³ïáõóíáÕ Í³é³ÛáõÃÛáõÝÝ»ñÇó, ³Û¹ ÃíáõÙ</t>
  </si>
  <si>
    <t>1.1</t>
  </si>
  <si>
    <t>ê»÷³Ï³Ý³ï»ñ»ñÇ (³Ýí³Ý³ï»ñ»ñÇ) é»»ëïñÇ í³ñáõÙÇó ¨ å³Ñå³ÝáõÙÇó</t>
  </si>
  <si>
    <t>1.2</t>
  </si>
  <si>
    <t>²ñÅ»ÃÕÃ»ñÇ ï»Õ³µ³ßËÙ³Ùµ å³ÛÙ³Ý³íáñí³Í Í³é³ÛáõÃÛáõÝÝ»ñÇ Ù³ïáõóáõÙÇó</t>
  </si>
  <si>
    <t>1.3.</t>
  </si>
  <si>
    <t xml:space="preserve">ÂáÕ³ñÏáÕÇ Ïáñåáñ³ïÇí ·áñÍáÕáõÃÛ³Ùµ å³ÛÙ³Ý³íáñí³Í Í³é³ÛáõÃÛáõÝÝ»ñÇó Ù³ïáõóáõÙÇó </t>
  </si>
  <si>
    <t>1.4.</t>
  </si>
  <si>
    <t>ê»÷³Ï³Ý³ï»ñ»ñÇ (³Ýí³Ý³ï»ñ»ñÇ) óáõó³ÏÇ ¨ ÃáÕ³ñÏáÕÇ Ñ³ñóÙ³Ùµ Çñ ÏáÕÙÇó ÃáÕ³ñÏí³Í ³ñÅ»ÃÕÃ»ñáí Ï³ï³ñí³Í ·áñÍ³éÝáõÃÛáõÝÝ»ñÇ í»ñ³µ»ñÛ³É ï»Õ»Ï³ÝùÇ ïñ³Ù³¹ñÙ³Ý Í³é³ÛáõÃÛáõÝÝ»ñÇó</t>
  </si>
  <si>
    <t>2.</t>
  </si>
  <si>
    <t xml:space="preserve">ºÏ³ÙáõïÝ»ñ ë»÷³Ï³Ý³ï»ñ»ñÇÝ (³Ýí³Ý³ï»ñ»ñÇÝ)  Ù³ïáõóíáÕ Í³é³ÛáõÃÛáõÝÝ»ñÇó, ³Û¹ ÃíáõÙ </t>
  </si>
  <si>
    <t>2.1.</t>
  </si>
  <si>
    <t xml:space="preserve">²ÝÓÝ³Ï³Ý Ñ³ßíÇ µ³óÙ³Ý Ñ³Ù³ñ </t>
  </si>
  <si>
    <t>2.2.</t>
  </si>
  <si>
    <t xml:space="preserve">ø³ñïáõÙ Ý»ñ³éí³Í ï»Õ»ÏáõÃÛáõÝÝ»ñÇ ÷á÷áËáõÃÛ³Ý Ñ³Ù³ñ </t>
  </si>
  <si>
    <t>²ñÅ»ÃÕÃ»ñÇ ÷áË³ÝóÙ³Ý Ñ³Ù³ñ</t>
  </si>
  <si>
    <t xml:space="preserve">²ñÅ»ÃÕÃ»ñÇ ³ñ·»É³¹ñÙ³Ý Ñ³Ù³ñ </t>
  </si>
  <si>
    <t xml:space="preserve">²ñÅ»ÃÕÃ»ñÇ ³ñ·»É³¹ñÙ³Ý ¹³¹³ñ»óÙ³Ý Ñ³Ù³ñ </t>
  </si>
  <si>
    <t xml:space="preserve">²ñÅ»ÃÕÃ»ñÇ Ñ³í³ëï³·ñ»ñáí Ï³ï³ñíáÕ ·áñÍ³éÝáõÃÛáõÝÝ»ñÇ Ñ³Ù³ñ </t>
  </si>
  <si>
    <t xml:space="preserve">è»»ëïñÇó ¨ ³ÝÓÝ³Ï³Ý Ñ³ßíÇó ù³Õí³ÍùÝ»ñÇ ¨ ·áñÍ³éÝáõÃÛáõÝÝ»ñÇ Ù³ëÇÝ ï»Õ»Ï³ÝùÝ»ñÇ ïñ³Ù³¹ñÙ³Ý Ñ³Ù³ñ </t>
  </si>
  <si>
    <t>3.</t>
  </si>
  <si>
    <t>²ñÅ»ÃÕÃ»ñÇ Ñ³ßí³ñÏ³ÛÇÝ Ñ³Ù³Ï³ñ·Ç ëå³ë³ñÏáõÙ</t>
  </si>
  <si>
    <t>3.1</t>
  </si>
  <si>
    <t xml:space="preserve">²ñÅ»ÃÕÃ»ñÇ Ñ³ßí³ñÏ³ÛÇÝ Ñ³Ù³Ï³ñ·Ç ³Ý¹³ÙáõÃÛ³Ý ¨ Ñ³Ù³Ï³ñ·Ç Í³é³ÛáõÃÛáõÝÝ»ñÇó û·ïí»Éáõ Ñ³Ù³ñ </t>
  </si>
  <si>
    <t>3.2</t>
  </si>
  <si>
    <t xml:space="preserve">²ñÅ»ÃÕÃ»ñÇ ³é¨ïñ³ÛÇÝ ³ñ·»É³¹ñÙ³Ý ¨ ³ñ·»É³¹ñÙ³Ý ¹³¹³ñ»óÙ³Ý Ñ³Ù³ñ </t>
  </si>
  <si>
    <t>3.3</t>
  </si>
  <si>
    <t>Î³ñ·³íáñíáÕ ßáõÏ³ÛáõÙ ³é¨ïñÇ ³ñ¹ÛáõÝùáõÙ ÏÝùí³Í ·áñÍ³ñùÝ»ñÇ ³ñ¹ÛáõÝùáõÙ Í³·³Í ÷áË³¹³ñÓ å³ñï³íáñáõÃÛáõÝÝ»ñÇ áñáßÙ³Ý, ¹ñ³Ýó Ñ³ßí³ÝóÙ³Ý ¥ùÉÇñÇÝ·Ç¤ ¨ í»ñçÝ³Ñ³ßí³ñÏÇ  Ñ³Ù³ñ</t>
  </si>
  <si>
    <t>²ñÅ»ÃÕÃ»ñÇ Í³ÍÏ³·ñÇ ßÝáñÑáõÙ</t>
  </si>
  <si>
    <t xml:space="preserve"> ºÏ³ÙáõïÝ»ñ ÏÇñ³éí³Í ïáõÛÅ»ñÇó  </t>
  </si>
  <si>
    <t xml:space="preserve"> ºÏ³ÙáõïÝ»ñ Ù³ïáõóíáÕ ³ÛÉ Í³é³ÛáõÃÛáõÝÝ»ñÇó</t>
  </si>
  <si>
    <t>À Ý ¹ ³ Ù » Ý Á</t>
  </si>
  <si>
    <t>Ô»Ï³í³ñª</t>
  </si>
  <si>
    <t xml:space="preserve">       ¾.¶ñÇ·áñÛ³Ý </t>
  </si>
  <si>
    <t>³ÝáõÝ, ³½·³ÝáõÝ</t>
  </si>
  <si>
    <t xml:space="preserve">                                                               Î© î.</t>
  </si>
  <si>
    <t>¶ÉË³íáñ Ñ³ßí³å³Ñª</t>
  </si>
  <si>
    <t xml:space="preserve">             ì.Ê³ã³ïñÛ³Ý</t>
  </si>
  <si>
    <t>ØÝ³óáñ¹Á ³é 31 ¹»Ïï»Ùµ»ñÇ .2010Ã.</t>
  </si>
  <si>
    <t>ØÝ³óáñ¹Á ³é 31 ¹»Ïï»Ùµ»ñÇ 2009.Ã.</t>
  </si>
  <si>
    <t xml:space="preserve">     ¾ÙÇÉ ¶ñÇ·áñÛ³Ý</t>
  </si>
  <si>
    <t>²½³ïáõÑÇ  Ø³Ï³ñÛ³Ý</t>
  </si>
  <si>
    <t xml:space="preserve">     ¾ÙÇÉ ¶ñÇ·áñÛ³Ý </t>
  </si>
  <si>
    <t xml:space="preserve">                                                        ¾ÙÇÉ ¶ñÇ·áñÛ³Ý </t>
  </si>
  <si>
    <t xml:space="preserve">                                                ²½³ïáõÑÇ  Ø³Ï³ñÛ³Ý</t>
  </si>
  <si>
    <t xml:space="preserve">                      ¾ÙÇÉ ¶ñÇ·áñÛ³Ý </t>
  </si>
  <si>
    <t xml:space="preserve">                  ²½³ïáõÑÇ  Ø³Ï³ñÛ³Ý</t>
  </si>
  <si>
    <t xml:space="preserve">          ¾ÙÇÉ ¶ñÇ·áñÛ³Ý </t>
  </si>
  <si>
    <t xml:space="preserve">  ²½³ïáõÑÇ  Ø³Ï³ñÛ³Ý</t>
  </si>
  <si>
    <t>ØÝ³óáñ¹Á ³é. 31,12,2011Ã.</t>
  </si>
  <si>
    <t>ØÝ³óáñ¹Á ³é..31,12,2011Ã.</t>
  </si>
  <si>
    <t>01.01.2011Ã - 31.12.2011Ã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</si>
</sst>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?"/>
    <numFmt numFmtId="175" formatCode="General;\(General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0"/>
      <name val="Arial"/>
      <family val="0"/>
    </font>
    <font>
      <sz val="10"/>
      <name val="Arial Armenian"/>
      <family val="2"/>
    </font>
    <font>
      <sz val="10"/>
      <name val="Times Armenian"/>
      <family val="1"/>
    </font>
    <font>
      <b/>
      <sz val="11"/>
      <name val="Arial Armenian"/>
      <family val="2"/>
    </font>
    <font>
      <b/>
      <sz val="15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sz val="1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b/>
      <sz val="12"/>
      <color indexed="8"/>
      <name val="Arial Armenian"/>
      <family val="2"/>
    </font>
    <font>
      <b/>
      <sz val="14"/>
      <name val="Times Armenian"/>
      <family val="1"/>
    </font>
    <font>
      <sz val="9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sz val="10"/>
      <name val="Times New Rom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b/>
      <sz val="17"/>
      <name val="Times Armenian"/>
      <family val="1"/>
    </font>
    <font>
      <sz val="12"/>
      <color indexed="8"/>
      <name val="Times Armenian"/>
      <family val="1"/>
    </font>
    <font>
      <sz val="10"/>
      <color indexed="8"/>
      <name val="Times Armenian"/>
      <family val="1"/>
    </font>
    <font>
      <b/>
      <i/>
      <sz val="11"/>
      <name val="Times Armenian"/>
      <family val="1"/>
    </font>
    <font>
      <sz val="8"/>
      <name val="Arial"/>
      <family val="2"/>
    </font>
    <font>
      <sz val="12"/>
      <name val="Times Armenian"/>
      <family val="1"/>
    </font>
    <font>
      <b/>
      <sz val="9"/>
      <name val="Times Armenian"/>
      <family val="1"/>
    </font>
    <font>
      <sz val="11"/>
      <name val="Times Armenian"/>
      <family val="1"/>
    </font>
    <font>
      <sz val="8"/>
      <name val="Arial Armenian"/>
      <family val="2"/>
    </font>
    <font>
      <b/>
      <sz val="8"/>
      <name val="Times Armenian"/>
      <family val="1"/>
    </font>
    <font>
      <sz val="9"/>
      <name val="Times LatArm"/>
      <family val="0"/>
    </font>
    <font>
      <sz val="11"/>
      <color indexed="8"/>
      <name val="Times Armenian"/>
      <family val="1"/>
    </font>
    <font>
      <sz val="11"/>
      <name val="Arial"/>
      <family val="2"/>
    </font>
    <font>
      <sz val="9"/>
      <name val="Arial"/>
      <family val="2"/>
    </font>
    <font>
      <b/>
      <sz val="9"/>
      <color indexed="8"/>
      <name val="Times Armenian"/>
      <family val="1"/>
    </font>
    <font>
      <b/>
      <sz val="11"/>
      <color indexed="8"/>
      <name val="Times Armenian"/>
      <family val="1"/>
    </font>
    <font>
      <sz val="10"/>
      <name val="Times LatArm"/>
      <family val="0"/>
    </font>
    <font>
      <b/>
      <sz val="10"/>
      <name val="Times LatArm"/>
      <family val="0"/>
    </font>
    <font>
      <b/>
      <i/>
      <sz val="10"/>
      <name val="Times Armeni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03">
    <xf numFmtId="0" fontId="0" fillId="0" borderId="0" xfId="0" applyAlignment="1">
      <alignment/>
    </xf>
    <xf numFmtId="0" fontId="1" fillId="0" borderId="0" xfId="35" applyFont="1" applyAlignment="1" applyProtection="1">
      <alignment/>
      <protection/>
    </xf>
    <xf numFmtId="0" fontId="1" fillId="0" borderId="0" xfId="35" applyFont="1" applyAlignment="1" applyProtection="1">
      <alignment horizontal="right"/>
      <protection/>
    </xf>
    <xf numFmtId="0" fontId="3" fillId="0" borderId="0" xfId="35" applyFont="1" applyAlignment="1" applyProtection="1">
      <alignment horizontal="right"/>
      <protection/>
    </xf>
    <xf numFmtId="0" fontId="1" fillId="0" borderId="0" xfId="35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35" applyFont="1" applyAlignment="1" applyProtection="1">
      <alignment horizontal="right"/>
      <protection/>
    </xf>
    <xf numFmtId="0" fontId="5" fillId="0" borderId="0" xfId="35" applyFont="1" applyAlignment="1" applyProtection="1">
      <alignment horizontal="right"/>
      <protection/>
    </xf>
    <xf numFmtId="0" fontId="6" fillId="0" borderId="0" xfId="35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35" applyFont="1" applyAlignment="1" applyProtection="1">
      <alignment horizontal="center"/>
      <protection/>
    </xf>
    <xf numFmtId="0" fontId="7" fillId="0" borderId="0" xfId="35" applyFont="1" applyAlignment="1" applyProtection="1">
      <alignment horizontal="center"/>
      <protection/>
    </xf>
    <xf numFmtId="0" fontId="1" fillId="0" borderId="0" xfId="35" applyFont="1" applyAlignment="1" applyProtection="1">
      <alignment horizontal="right" vertical="top"/>
      <protection/>
    </xf>
    <xf numFmtId="0" fontId="9" fillId="0" borderId="0" xfId="35" applyFont="1" applyAlignment="1" applyProtection="1">
      <alignment horizontal="right" vertical="top"/>
      <protection/>
    </xf>
    <xf numFmtId="14" fontId="1" fillId="0" borderId="10" xfId="35" applyNumberFormat="1" applyFont="1" applyBorder="1" applyAlignment="1" applyProtection="1">
      <alignment horizontal="center" wrapText="1"/>
      <protection locked="0"/>
    </xf>
    <xf numFmtId="0" fontId="9" fillId="0" borderId="0" xfId="35" applyFont="1" applyAlignment="1" applyProtection="1">
      <alignment horizontal="center"/>
      <protection/>
    </xf>
    <xf numFmtId="0" fontId="9" fillId="0" borderId="0" xfId="35" applyFont="1" applyAlignment="1" applyProtection="1">
      <alignment horizontal="left" vertical="top"/>
      <protection/>
    </xf>
    <xf numFmtId="0" fontId="10" fillId="0" borderId="0" xfId="35" applyFont="1" applyAlignment="1" applyProtection="1">
      <alignment horizontal="center"/>
      <protection/>
    </xf>
    <xf numFmtId="0" fontId="8" fillId="0" borderId="0" xfId="35" applyFont="1" applyAlignment="1" applyProtection="1">
      <alignment/>
      <protection/>
    </xf>
    <xf numFmtId="0" fontId="5" fillId="0" borderId="0" xfId="35" applyFont="1" applyAlignment="1" applyProtection="1">
      <alignment horizontal="center"/>
      <protection/>
    </xf>
    <xf numFmtId="0" fontId="9" fillId="0" borderId="0" xfId="35" applyFont="1" applyAlignment="1" applyProtection="1">
      <alignment vertical="top"/>
      <protection/>
    </xf>
    <xf numFmtId="0" fontId="5" fillId="0" borderId="0" xfId="35" applyFont="1" applyAlignment="1" applyProtection="1">
      <alignment horizontal="right" vertical="top"/>
      <protection/>
    </xf>
    <xf numFmtId="0" fontId="9" fillId="0" borderId="0" xfId="35" applyFont="1" applyAlignment="1" applyProtection="1">
      <alignment vertical="center"/>
      <protection/>
    </xf>
    <xf numFmtId="0" fontId="1" fillId="0" borderId="0" xfId="35" applyFont="1" applyAlignment="1" applyProtection="1">
      <alignment vertical="center"/>
      <protection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0" xfId="35" applyFont="1" applyAlignment="1" applyProtection="1">
      <alignment vertical="top"/>
      <protection/>
    </xf>
    <xf numFmtId="0" fontId="12" fillId="0" borderId="0" xfId="35" applyFont="1" applyAlignment="1" applyProtection="1">
      <alignment horizontal="right" vertical="top"/>
      <protection/>
    </xf>
    <xf numFmtId="0" fontId="12" fillId="0" borderId="0" xfId="35" applyFont="1" applyAlignment="1" applyProtection="1">
      <alignment horizontal="center" vertical="top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9" fillId="0" borderId="0" xfId="35" applyFont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1" fillId="0" borderId="0" xfId="35" applyFont="1" applyBorder="1" applyAlignment="1" applyProtection="1">
      <alignment/>
      <protection/>
    </xf>
    <xf numFmtId="0" fontId="12" fillId="0" borderId="0" xfId="35" applyFont="1" applyBorder="1" applyAlignment="1" applyProtection="1">
      <alignment vertical="top"/>
      <protection/>
    </xf>
    <xf numFmtId="0" fontId="9" fillId="0" borderId="0" xfId="35" applyFont="1" applyBorder="1" applyAlignment="1" applyProtection="1">
      <alignment vertical="top"/>
      <protection/>
    </xf>
    <xf numFmtId="49" fontId="1" fillId="0" borderId="12" xfId="35" applyNumberFormat="1" applyFont="1" applyBorder="1" applyAlignment="1" applyProtection="1">
      <alignment horizontal="center" vertical="top"/>
      <protection/>
    </xf>
    <xf numFmtId="0" fontId="9" fillId="0" borderId="0" xfId="35" applyFont="1" applyBorder="1" applyAlignment="1" applyProtection="1">
      <alignment horizontal="center" vertical="top"/>
      <protection/>
    </xf>
    <xf numFmtId="0" fontId="3" fillId="0" borderId="0" xfId="35" applyFont="1" applyAlignment="1" applyProtection="1">
      <alignment/>
      <protection/>
    </xf>
    <xf numFmtId="0" fontId="13" fillId="0" borderId="0" xfId="35" applyFont="1" applyAlignment="1" applyProtection="1">
      <alignment/>
      <protection/>
    </xf>
    <xf numFmtId="0" fontId="14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0" fontId="17" fillId="33" borderId="16" xfId="0" applyFont="1" applyFill="1" applyBorder="1" applyAlignment="1">
      <alignment vertical="center"/>
    </xf>
    <xf numFmtId="172" fontId="18" fillId="34" borderId="17" xfId="63" applyNumberFormat="1" applyFont="1" applyFill="1" applyBorder="1" applyAlignment="1" applyProtection="1">
      <alignment horizontal="center" vertical="top" wrapText="1"/>
      <protection/>
    </xf>
    <xf numFmtId="172" fontId="18" fillId="34" borderId="18" xfId="63" applyNumberFormat="1" applyFont="1" applyFill="1" applyBorder="1" applyAlignment="1" applyProtection="1">
      <alignment horizontal="center" vertical="top" wrapText="1"/>
      <protection/>
    </xf>
    <xf numFmtId="0" fontId="17" fillId="33" borderId="19" xfId="0" applyFont="1" applyFill="1" applyBorder="1" applyAlignment="1">
      <alignment vertical="center"/>
    </xf>
    <xf numFmtId="49" fontId="19" fillId="33" borderId="20" xfId="0" applyNumberFormat="1" applyFont="1" applyFill="1" applyBorder="1" applyAlignment="1">
      <alignment horizontal="center" vertical="center"/>
    </xf>
    <xf numFmtId="3" fontId="19" fillId="33" borderId="20" xfId="0" applyNumberFormat="1" applyFont="1" applyFill="1" applyBorder="1" applyAlignment="1" applyProtection="1">
      <alignment vertical="center"/>
      <protection/>
    </xf>
    <xf numFmtId="3" fontId="19" fillId="33" borderId="21" xfId="0" applyNumberFormat="1" applyFont="1" applyFill="1" applyBorder="1" applyAlignment="1" applyProtection="1">
      <alignment vertical="center"/>
      <protection/>
    </xf>
    <xf numFmtId="172" fontId="18" fillId="34" borderId="20" xfId="63" applyNumberFormat="1" applyFont="1" applyFill="1" applyBorder="1" applyAlignment="1" applyProtection="1">
      <alignment horizontal="center" vertical="top" wrapText="1"/>
      <protection/>
    </xf>
    <xf numFmtId="3" fontId="18" fillId="34" borderId="20" xfId="63" applyNumberFormat="1" applyFont="1" applyFill="1" applyBorder="1" applyAlignment="1" applyProtection="1">
      <alignment horizontal="center" vertical="top" wrapText="1"/>
      <protection/>
    </xf>
    <xf numFmtId="3" fontId="18" fillId="34" borderId="21" xfId="63" applyNumberFormat="1" applyFont="1" applyFill="1" applyBorder="1" applyAlignment="1" applyProtection="1">
      <alignment horizontal="center" vertical="top" wrapText="1"/>
      <protection/>
    </xf>
    <xf numFmtId="0" fontId="15" fillId="33" borderId="19" xfId="0" applyFont="1" applyFill="1" applyBorder="1" applyAlignment="1" applyProtection="1">
      <alignment vertical="center"/>
      <protection locked="0"/>
    </xf>
    <xf numFmtId="0" fontId="20" fillId="33" borderId="22" xfId="0" applyFont="1" applyFill="1" applyBorder="1" applyAlignment="1">
      <alignment vertical="center"/>
    </xf>
    <xf numFmtId="49" fontId="19" fillId="33" borderId="23" xfId="0" applyNumberFormat="1" applyFont="1" applyFill="1" applyBorder="1" applyAlignment="1">
      <alignment horizontal="center" vertical="center"/>
    </xf>
    <xf numFmtId="3" fontId="17" fillId="33" borderId="24" xfId="0" applyNumberFormat="1" applyFont="1" applyFill="1" applyBorder="1" applyAlignment="1" applyProtection="1">
      <alignment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top" wrapText="1"/>
      <protection/>
    </xf>
    <xf numFmtId="0" fontId="22" fillId="0" borderId="0" xfId="0" applyFont="1" applyAlignment="1" applyProtection="1">
      <alignment vertical="top" wrapText="1"/>
      <protection/>
    </xf>
    <xf numFmtId="0" fontId="23" fillId="0" borderId="0" xfId="0" applyFont="1" applyAlignment="1" applyProtection="1">
      <alignment horizontal="center" vertical="top" wrapText="1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/>
    </xf>
    <xf numFmtId="3" fontId="18" fillId="34" borderId="17" xfId="63" applyNumberFormat="1" applyFont="1" applyFill="1" applyBorder="1" applyAlignment="1" applyProtection="1">
      <alignment horizontal="center" vertical="top" wrapText="1"/>
      <protection/>
    </xf>
    <xf numFmtId="3" fontId="18" fillId="34" borderId="25" xfId="63" applyNumberFormat="1" applyFont="1" applyFill="1" applyBorder="1" applyAlignment="1" applyProtection="1">
      <alignment horizontal="center" vertical="top" wrapText="1"/>
      <protection/>
    </xf>
    <xf numFmtId="0" fontId="19" fillId="33" borderId="19" xfId="0" applyFont="1" applyFill="1" applyBorder="1" applyAlignment="1">
      <alignment vertical="center"/>
    </xf>
    <xf numFmtId="3" fontId="18" fillId="34" borderId="18" xfId="63" applyNumberFormat="1" applyFont="1" applyFill="1" applyBorder="1" applyAlignment="1" applyProtection="1">
      <alignment horizontal="center" vertical="top" wrapText="1"/>
      <protection/>
    </xf>
    <xf numFmtId="1" fontId="17" fillId="0" borderId="0" xfId="0" applyNumberFormat="1" applyFont="1" applyFill="1" applyBorder="1" applyAlignment="1" applyProtection="1">
      <alignment vertical="center" wrapText="1"/>
      <protection/>
    </xf>
    <xf numFmtId="1" fontId="24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Border="1" applyAlignment="1" applyProtection="1">
      <alignment vertical="center" wrapText="1"/>
      <protection/>
    </xf>
    <xf numFmtId="0" fontId="26" fillId="0" borderId="26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49" fontId="27" fillId="0" borderId="28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37" fontId="19" fillId="0" borderId="20" xfId="63" applyNumberFormat="1" applyFont="1" applyBorder="1" applyAlignment="1" applyProtection="1">
      <alignment vertical="center"/>
      <protection/>
    </xf>
    <xf numFmtId="37" fontId="19" fillId="0" borderId="20" xfId="63" applyNumberFormat="1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0" fontId="7" fillId="0" borderId="0" xfId="33" applyFont="1" applyAlignment="1" applyProtection="1">
      <alignment horizontal="center" wrapText="1"/>
      <protection/>
    </xf>
    <xf numFmtId="0" fontId="7" fillId="0" borderId="0" xfId="33" applyFont="1" applyAlignment="1" applyProtection="1">
      <alignment horizontal="center"/>
      <protection/>
    </xf>
    <xf numFmtId="0" fontId="29" fillId="35" borderId="29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29" fillId="35" borderId="30" xfId="0" applyFont="1" applyFill="1" applyBorder="1" applyAlignment="1" applyProtection="1">
      <alignment horizontal="left" vertical="top" wrapText="1"/>
      <protection/>
    </xf>
    <xf numFmtId="0" fontId="29" fillId="35" borderId="30" xfId="0" applyFont="1" applyFill="1" applyBorder="1" applyAlignment="1" applyProtection="1">
      <alignment vertical="top" wrapText="1"/>
      <protection/>
    </xf>
    <xf numFmtId="0" fontId="29" fillId="35" borderId="31" xfId="0" applyFont="1" applyFill="1" applyBorder="1" applyAlignment="1" applyProtection="1">
      <alignment horizontal="left" vertical="top" wrapText="1"/>
      <protection/>
    </xf>
    <xf numFmtId="0" fontId="12" fillId="35" borderId="32" xfId="0" applyFont="1" applyFill="1" applyBorder="1" applyAlignment="1" applyProtection="1">
      <alignment horizontal="center" vertical="top" wrapText="1"/>
      <protection/>
    </xf>
    <xf numFmtId="0" fontId="12" fillId="35" borderId="33" xfId="0" applyFont="1" applyFill="1" applyBorder="1" applyAlignment="1" applyProtection="1">
      <alignment horizontal="center" vertical="top" wrapText="1"/>
      <protection/>
    </xf>
    <xf numFmtId="0" fontId="12" fillId="35" borderId="34" xfId="0" applyFont="1" applyFill="1" applyBorder="1" applyAlignment="1" applyProtection="1">
      <alignment horizontal="center" vertical="top" wrapText="1"/>
      <protection/>
    </xf>
    <xf numFmtId="174" fontId="12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/>
    </xf>
    <xf numFmtId="37" fontId="29" fillId="0" borderId="36" xfId="63" applyNumberFormat="1" applyFont="1" applyBorder="1" applyAlignment="1" applyProtection="1">
      <alignment horizontal="right" vertical="center"/>
      <protection locked="0"/>
    </xf>
    <xf numFmtId="37" fontId="29" fillId="0" borderId="36" xfId="63" applyNumberFormat="1" applyFont="1" applyBorder="1" applyAlignment="1" applyProtection="1">
      <alignment horizontal="right" vertical="center"/>
      <protection/>
    </xf>
    <xf numFmtId="37" fontId="29" fillId="0" borderId="37" xfId="63" applyNumberFormat="1" applyFont="1" applyBorder="1" applyAlignment="1" applyProtection="1">
      <alignment horizontal="right" vertical="center"/>
      <protection/>
    </xf>
    <xf numFmtId="0" fontId="12" fillId="0" borderId="38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37" fontId="29" fillId="35" borderId="39" xfId="63" applyNumberFormat="1" applyFont="1" applyFill="1" applyBorder="1" applyAlignment="1" applyProtection="1">
      <alignment horizontal="right" vertical="center"/>
      <protection/>
    </xf>
    <xf numFmtId="37" fontId="29" fillId="0" borderId="39" xfId="63" applyNumberFormat="1" applyFont="1" applyBorder="1" applyAlignment="1" applyProtection="1">
      <alignment horizontal="right" vertical="center"/>
      <protection locked="0"/>
    </xf>
    <xf numFmtId="37" fontId="29" fillId="0" borderId="40" xfId="63" applyNumberFormat="1" applyFont="1" applyBorder="1" applyAlignment="1" applyProtection="1">
      <alignment horizontal="right" vertical="center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37" fontId="29" fillId="0" borderId="41" xfId="63" applyNumberFormat="1" applyFont="1" applyBorder="1" applyAlignment="1" applyProtection="1">
      <alignment horizontal="right" vertical="center"/>
      <protection/>
    </xf>
    <xf numFmtId="37" fontId="29" fillId="0" borderId="42" xfId="63" applyNumberFormat="1" applyFont="1" applyBorder="1" applyAlignment="1" applyProtection="1">
      <alignment horizontal="right" vertical="center"/>
      <protection/>
    </xf>
    <xf numFmtId="0" fontId="12" fillId="0" borderId="4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7" fontId="29" fillId="35" borderId="11" xfId="63" applyNumberFormat="1" applyFont="1" applyFill="1" applyBorder="1" applyAlignment="1" applyProtection="1">
      <alignment horizontal="right" vertical="center"/>
      <protection/>
    </xf>
    <xf numFmtId="37" fontId="29" fillId="0" borderId="11" xfId="63" applyNumberFormat="1" applyFont="1" applyBorder="1" applyAlignment="1" applyProtection="1">
      <alignment horizontal="right" vertical="center"/>
      <protection locked="0"/>
    </xf>
    <xf numFmtId="37" fontId="29" fillId="0" borderId="11" xfId="63" applyNumberFormat="1" applyFont="1" applyFill="1" applyBorder="1" applyAlignment="1" applyProtection="1">
      <alignment horizontal="right" vertical="center"/>
      <protection locked="0"/>
    </xf>
    <xf numFmtId="37" fontId="29" fillId="0" borderId="44" xfId="63" applyNumberFormat="1" applyFont="1" applyBorder="1" applyAlignment="1" applyProtection="1">
      <alignment horizontal="right" vertical="center"/>
      <protection/>
    </xf>
    <xf numFmtId="37" fontId="29" fillId="0" borderId="11" xfId="63" applyNumberFormat="1" applyFont="1" applyBorder="1" applyAlignment="1" applyProtection="1">
      <alignment horizontal="right" vertical="center"/>
      <protection/>
    </xf>
    <xf numFmtId="174" fontId="12" fillId="0" borderId="43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174" fontId="1" fillId="0" borderId="11" xfId="0" applyNumberFormat="1" applyFont="1" applyBorder="1" applyAlignment="1" applyProtection="1">
      <alignment horizontal="center" vertical="center"/>
      <protection locked="0"/>
    </xf>
    <xf numFmtId="174" fontId="12" fillId="0" borderId="32" xfId="0" applyNumberFormat="1" applyFont="1" applyBorder="1" applyAlignment="1" applyProtection="1">
      <alignment horizontal="left" vertical="center" wrapText="1"/>
      <protection locked="0"/>
    </xf>
    <xf numFmtId="174" fontId="1" fillId="0" borderId="33" xfId="0" applyNumberFormat="1" applyFont="1" applyBorder="1" applyAlignment="1" applyProtection="1">
      <alignment horizontal="center" vertical="center"/>
      <protection locked="0"/>
    </xf>
    <xf numFmtId="37" fontId="29" fillId="35" borderId="33" xfId="63" applyNumberFormat="1" applyFont="1" applyFill="1" applyBorder="1" applyAlignment="1" applyProtection="1">
      <alignment horizontal="right" vertical="center"/>
      <protection/>
    </xf>
    <xf numFmtId="37" fontId="29" fillId="0" borderId="33" xfId="63" applyNumberFormat="1" applyFont="1" applyBorder="1" applyAlignment="1" applyProtection="1">
      <alignment horizontal="right" vertical="center"/>
      <protection locked="0"/>
    </xf>
    <xf numFmtId="174" fontId="12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/>
    </xf>
    <xf numFmtId="37" fontId="29" fillId="0" borderId="46" xfId="63" applyNumberFormat="1" applyFont="1" applyBorder="1" applyAlignment="1" applyProtection="1">
      <alignment horizontal="right" vertical="center"/>
      <protection locked="0"/>
    </xf>
    <xf numFmtId="37" fontId="29" fillId="0" borderId="46" xfId="63" applyNumberFormat="1" applyFont="1" applyBorder="1" applyAlignment="1" applyProtection="1">
      <alignment horizontal="right" vertical="center"/>
      <protection/>
    </xf>
    <xf numFmtId="37" fontId="29" fillId="0" borderId="47" xfId="63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28" fillId="0" borderId="0" xfId="0" applyFont="1" applyAlignment="1">
      <alignment horizontal="right" vertical="center"/>
    </xf>
    <xf numFmtId="14" fontId="1" fillId="0" borderId="10" xfId="35" applyNumberFormat="1" applyFont="1" applyBorder="1" applyAlignment="1" applyProtection="1">
      <alignment horizontal="center"/>
      <protection locked="0"/>
    </xf>
    <xf numFmtId="1" fontId="16" fillId="0" borderId="48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 wrapText="1"/>
    </xf>
    <xf numFmtId="1" fontId="16" fillId="0" borderId="49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48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51" xfId="0" applyNumberFormat="1" applyFont="1" applyBorder="1" applyAlignment="1">
      <alignment horizontal="center" vertical="center" wrapText="1"/>
    </xf>
    <xf numFmtId="1" fontId="16" fillId="0" borderId="52" xfId="0" applyNumberFormat="1" applyFont="1" applyBorder="1" applyAlignment="1">
      <alignment horizontal="center" vertical="center" wrapText="1"/>
    </xf>
    <xf numFmtId="1" fontId="30" fillId="0" borderId="53" xfId="0" applyNumberFormat="1" applyFont="1" applyBorder="1" applyAlignment="1">
      <alignment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37" fontId="16" fillId="0" borderId="11" xfId="63" applyNumberFormat="1" applyFont="1" applyBorder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right"/>
      <protection locked="0"/>
    </xf>
    <xf numFmtId="37" fontId="16" fillId="0" borderId="48" xfId="63" applyNumberFormat="1" applyFont="1" applyBorder="1" applyAlignment="1">
      <alignment vertical="center" wrapText="1"/>
    </xf>
    <xf numFmtId="0" fontId="31" fillId="0" borderId="11" xfId="0" applyFont="1" applyFill="1" applyBorder="1" applyAlignment="1" applyProtection="1">
      <alignment horizontal="right"/>
      <protection locked="0"/>
    </xf>
    <xf numFmtId="1" fontId="30" fillId="0" borderId="53" xfId="0" applyNumberFormat="1" applyFont="1" applyBorder="1" applyAlignment="1">
      <alignment horizontal="left" vertical="center" wrapText="1"/>
    </xf>
    <xf numFmtId="1" fontId="16" fillId="0" borderId="49" xfId="0" applyNumberFormat="1" applyFont="1" applyBorder="1" applyAlignment="1">
      <alignment horizontal="left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37" fontId="16" fillId="0" borderId="11" xfId="63" applyNumberFormat="1" applyFont="1" applyBorder="1" applyAlignment="1" applyProtection="1">
      <alignment vertical="center" wrapText="1"/>
      <protection/>
    </xf>
    <xf numFmtId="37" fontId="16" fillId="0" borderId="50" xfId="63" applyNumberFormat="1" applyFont="1" applyBorder="1" applyAlignment="1" applyProtection="1">
      <alignment vertical="center" wrapText="1"/>
      <protection locked="0"/>
    </xf>
    <xf numFmtId="37" fontId="16" fillId="0" borderId="48" xfId="0" applyNumberFormat="1" applyFont="1" applyBorder="1" applyAlignment="1">
      <alignment vertical="center" wrapText="1"/>
    </xf>
    <xf numFmtId="37" fontId="16" fillId="0" borderId="52" xfId="0" applyNumberFormat="1" applyFont="1" applyBorder="1" applyAlignment="1" applyProtection="1">
      <alignment vertical="center" wrapText="1"/>
      <protection locked="0"/>
    </xf>
    <xf numFmtId="37" fontId="16" fillId="0" borderId="11" xfId="0" applyNumberFormat="1" applyFont="1" applyBorder="1" applyAlignment="1" applyProtection="1">
      <alignment vertical="center" wrapText="1"/>
      <protection/>
    </xf>
    <xf numFmtId="1" fontId="16" fillId="0" borderId="49" xfId="0" applyNumberFormat="1" applyFont="1" applyBorder="1" applyAlignment="1" applyProtection="1">
      <alignment horizontal="left" vertical="center" wrapText="1"/>
      <protection locked="0"/>
    </xf>
    <xf numFmtId="49" fontId="16" fillId="0" borderId="41" xfId="0" applyNumberFormat="1" applyFont="1" applyBorder="1" applyAlignment="1" applyProtection="1">
      <alignment horizontal="center" vertical="center" wrapText="1"/>
      <protection locked="0"/>
    </xf>
    <xf numFmtId="37" fontId="16" fillId="0" borderId="11" xfId="63" applyNumberFormat="1" applyFont="1" applyFill="1" applyBorder="1" applyAlignment="1" applyProtection="1">
      <alignment vertical="center" wrapText="1"/>
      <protection/>
    </xf>
    <xf numFmtId="37" fontId="16" fillId="0" borderId="50" xfId="63" applyNumberFormat="1" applyFont="1" applyFill="1" applyBorder="1" applyAlignment="1" applyProtection="1">
      <alignment vertical="center" wrapText="1"/>
      <protection locked="0"/>
    </xf>
    <xf numFmtId="37" fontId="16" fillId="0" borderId="11" xfId="63" applyNumberFormat="1" applyFont="1" applyFill="1" applyBorder="1" applyAlignment="1" applyProtection="1">
      <alignment vertical="center" wrapText="1"/>
      <protection locked="0"/>
    </xf>
    <xf numFmtId="37" fontId="16" fillId="0" borderId="11" xfId="0" applyNumberFormat="1" applyFont="1" applyBorder="1" applyAlignment="1" applyProtection="1">
      <alignment vertical="center" wrapText="1"/>
      <protection locked="0"/>
    </xf>
    <xf numFmtId="37" fontId="16" fillId="0" borderId="50" xfId="0" applyNumberFormat="1" applyFont="1" applyBorder="1" applyAlignment="1" applyProtection="1">
      <alignment vertical="center" wrapText="1"/>
      <protection locked="0"/>
    </xf>
    <xf numFmtId="37" fontId="16" fillId="0" borderId="52" xfId="63" applyNumberFormat="1" applyFont="1" applyBorder="1" applyAlignment="1" applyProtection="1">
      <alignment vertical="center" wrapText="1"/>
      <protection locked="0"/>
    </xf>
    <xf numFmtId="0" fontId="16" fillId="0" borderId="49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Border="1" applyAlignment="1">
      <alignment horizontal="center" vertical="center" wrapText="1"/>
    </xf>
    <xf numFmtId="37" fontId="16" fillId="0" borderId="48" xfId="63" applyNumberFormat="1" applyFont="1" applyBorder="1" applyAlignment="1" applyProtection="1">
      <alignment vertical="center" wrapText="1"/>
      <protection/>
    </xf>
    <xf numFmtId="37" fontId="16" fillId="0" borderId="52" xfId="63" applyNumberFormat="1" applyFont="1" applyBorder="1" applyAlignment="1" applyProtection="1">
      <alignment vertical="center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54" xfId="0" applyNumberFormat="1" applyFont="1" applyBorder="1" applyAlignment="1" applyProtection="1">
      <alignment horizontal="left" vertical="center" wrapText="1"/>
      <protection locked="0"/>
    </xf>
    <xf numFmtId="37" fontId="16" fillId="0" borderId="51" xfId="63" applyNumberFormat="1" applyFont="1" applyBorder="1" applyAlignment="1" applyProtection="1">
      <alignment vertical="center" wrapText="1"/>
      <protection/>
    </xf>
    <xf numFmtId="37" fontId="16" fillId="0" borderId="50" xfId="63" applyNumberFormat="1" applyFont="1" applyBorder="1" applyAlignment="1" applyProtection="1">
      <alignment vertical="center" wrapText="1"/>
      <protection/>
    </xf>
    <xf numFmtId="1" fontId="30" fillId="0" borderId="49" xfId="0" applyNumberFormat="1" applyFont="1" applyBorder="1" applyAlignment="1">
      <alignment horizontal="left" vertical="center" wrapText="1"/>
    </xf>
    <xf numFmtId="1" fontId="19" fillId="0" borderId="49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37" fontId="16" fillId="36" borderId="11" xfId="63" applyNumberFormat="1" applyFont="1" applyFill="1" applyBorder="1" applyAlignment="1" applyProtection="1">
      <alignment vertical="center" wrapText="1"/>
      <protection/>
    </xf>
    <xf numFmtId="37" fontId="16" fillId="36" borderId="51" xfId="63" applyNumberFormat="1" applyFont="1" applyFill="1" applyBorder="1" applyAlignment="1" applyProtection="1">
      <alignment vertical="center" wrapText="1"/>
      <protection/>
    </xf>
    <xf numFmtId="1" fontId="19" fillId="0" borderId="55" xfId="0" applyNumberFormat="1" applyFont="1" applyBorder="1" applyAlignment="1">
      <alignment horizontal="left" vertical="center" wrapText="1"/>
    </xf>
    <xf numFmtId="49" fontId="19" fillId="0" borderId="56" xfId="0" applyNumberFormat="1" applyFont="1" applyBorder="1" applyAlignment="1">
      <alignment horizontal="center" vertical="center" wrapText="1"/>
    </xf>
    <xf numFmtId="37" fontId="16" fillId="0" borderId="56" xfId="63" applyNumberFormat="1" applyFont="1" applyBorder="1" applyAlignment="1" applyProtection="1">
      <alignment vertical="center" wrapText="1"/>
      <protection/>
    </xf>
    <xf numFmtId="37" fontId="16" fillId="0" borderId="57" xfId="63" applyNumberFormat="1" applyFont="1" applyBorder="1" applyAlignment="1" applyProtection="1">
      <alignment vertical="center" wrapText="1"/>
      <protection/>
    </xf>
    <xf numFmtId="49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/>
    </xf>
    <xf numFmtId="0" fontId="1" fillId="0" borderId="10" xfId="35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justify"/>
      <protection/>
    </xf>
    <xf numFmtId="0" fontId="33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 horizontal="justify"/>
      <protection locked="0"/>
    </xf>
    <xf numFmtId="0" fontId="28" fillId="0" borderId="0" xfId="0" applyFont="1" applyFill="1" applyAlignment="1" applyProtection="1">
      <alignment/>
      <protection locked="0"/>
    </xf>
    <xf numFmtId="0" fontId="32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32" fillId="0" borderId="58" xfId="0" applyFont="1" applyFill="1" applyBorder="1" applyAlignment="1" applyProtection="1">
      <alignment horizontal="center" vertical="center" wrapText="1"/>
      <protection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/>
      <protection locked="0"/>
    </xf>
    <xf numFmtId="0" fontId="23" fillId="0" borderId="16" xfId="0" applyFont="1" applyBorder="1" applyAlignment="1" applyProtection="1">
      <alignment horizontal="left" wrapText="1"/>
      <protection/>
    </xf>
    <xf numFmtId="0" fontId="34" fillId="0" borderId="0" xfId="0" applyFont="1" applyAlignment="1" applyProtection="1">
      <alignment/>
      <protection locked="0"/>
    </xf>
    <xf numFmtId="0" fontId="23" fillId="0" borderId="19" xfId="0" applyFont="1" applyBorder="1" applyAlignment="1" applyProtection="1">
      <alignment horizontal="left" wrapText="1"/>
      <protection locked="0"/>
    </xf>
    <xf numFmtId="0" fontId="23" fillId="0" borderId="19" xfId="0" applyFont="1" applyBorder="1" applyAlignment="1" applyProtection="1">
      <alignment horizontal="left" wrapText="1"/>
      <protection/>
    </xf>
    <xf numFmtId="0" fontId="31" fillId="0" borderId="44" xfId="34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49" fontId="23" fillId="0" borderId="19" xfId="0" applyNumberFormat="1" applyFont="1" applyBorder="1" applyAlignment="1" applyProtection="1">
      <alignment horizontal="left" wrapText="1"/>
      <protection locked="0"/>
    </xf>
    <xf numFmtId="0" fontId="23" fillId="0" borderId="22" xfId="0" applyFont="1" applyBorder="1" applyAlignment="1" applyProtection="1">
      <alignment horizontal="left" wrapText="1"/>
      <protection locked="0"/>
    </xf>
    <xf numFmtId="0" fontId="34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horizontal="justify"/>
      <protection locked="0"/>
    </xf>
    <xf numFmtId="0" fontId="35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" fillId="0" borderId="0" xfId="37" applyFont="1" applyFill="1">
      <alignment/>
      <protection/>
    </xf>
    <xf numFmtId="0" fontId="2" fillId="0" borderId="0" xfId="37" applyFont="1" applyFill="1" applyAlignment="1">
      <alignment horizontal="center"/>
      <protection/>
    </xf>
    <xf numFmtId="0" fontId="26" fillId="0" borderId="0" xfId="37" applyFont="1" applyFill="1" applyAlignment="1">
      <alignment horizontal="center"/>
      <protection/>
    </xf>
    <xf numFmtId="0" fontId="28" fillId="0" borderId="0" xfId="37" applyFont="1" applyFill="1">
      <alignment/>
      <protection/>
    </xf>
    <xf numFmtId="0" fontId="26" fillId="0" borderId="0" xfId="37" applyFont="1" applyFill="1">
      <alignment/>
      <protection/>
    </xf>
    <xf numFmtId="0" fontId="19" fillId="0" borderId="0" xfId="37" applyFont="1" applyFill="1" applyAlignment="1">
      <alignment vertical="center" wrapText="1"/>
      <protection/>
    </xf>
    <xf numFmtId="0" fontId="19" fillId="0" borderId="0" xfId="37" applyFont="1" applyFill="1" applyAlignment="1">
      <alignment horizontal="center" vertical="center" wrapText="1"/>
      <protection/>
    </xf>
    <xf numFmtId="0" fontId="2" fillId="0" borderId="60" xfId="37" applyFont="1" applyFill="1" applyBorder="1" applyAlignment="1">
      <alignment horizontal="center" vertical="center" wrapText="1"/>
      <protection/>
    </xf>
    <xf numFmtId="0" fontId="2" fillId="0" borderId="61" xfId="37" applyFont="1" applyFill="1" applyBorder="1" applyAlignment="1">
      <alignment horizontal="center" vertical="center" wrapText="1"/>
      <protection/>
    </xf>
    <xf numFmtId="0" fontId="2" fillId="0" borderId="62" xfId="37" applyFont="1" applyFill="1" applyBorder="1" applyAlignment="1">
      <alignment horizontal="center" vertical="center" wrapText="1"/>
      <protection/>
    </xf>
    <xf numFmtId="0" fontId="2" fillId="0" borderId="63" xfId="37" applyFont="1" applyFill="1" applyBorder="1" applyAlignment="1">
      <alignment horizontal="center" vertical="center" wrapText="1"/>
      <protection/>
    </xf>
    <xf numFmtId="49" fontId="19" fillId="36" borderId="45" xfId="37" applyNumberFormat="1" applyFont="1" applyFill="1" applyBorder="1" applyAlignment="1">
      <alignment vertical="center" wrapText="1"/>
      <protection/>
    </xf>
    <xf numFmtId="0" fontId="19" fillId="36" borderId="64" xfId="37" applyFont="1" applyFill="1" applyBorder="1" applyAlignment="1">
      <alignment vertical="center" wrapText="1"/>
      <protection/>
    </xf>
    <xf numFmtId="0" fontId="19" fillId="36" borderId="65" xfId="37" applyFont="1" applyFill="1" applyBorder="1" applyAlignment="1">
      <alignment vertical="center" wrapText="1"/>
      <protection/>
    </xf>
    <xf numFmtId="49" fontId="19" fillId="0" borderId="16" xfId="37" applyNumberFormat="1" applyFont="1" applyFill="1" applyBorder="1" applyAlignment="1">
      <alignment horizontal="left" vertical="center" wrapText="1"/>
      <protection/>
    </xf>
    <xf numFmtId="0" fontId="19" fillId="0" borderId="66" xfId="37" applyFont="1" applyFill="1" applyBorder="1" applyAlignment="1">
      <alignment horizontal="center" vertical="center" wrapText="1"/>
      <protection/>
    </xf>
    <xf numFmtId="0" fontId="19" fillId="0" borderId="67" xfId="37" applyFont="1" applyFill="1" applyBorder="1" applyAlignment="1">
      <alignment horizontal="center" vertical="center" wrapText="1"/>
      <protection/>
    </xf>
    <xf numFmtId="0" fontId="19" fillId="0" borderId="68" xfId="37" applyFont="1" applyFill="1" applyBorder="1" applyAlignment="1" applyProtection="1">
      <alignment horizontal="center" vertical="center" wrapText="1"/>
      <protection locked="0"/>
    </xf>
    <xf numFmtId="49" fontId="2" fillId="0" borderId="19" xfId="37" applyNumberFormat="1" applyFont="1" applyFill="1" applyBorder="1" applyAlignment="1">
      <alignment vertical="center" wrapText="1"/>
      <protection/>
    </xf>
    <xf numFmtId="49" fontId="2" fillId="0" borderId="20" xfId="37" applyNumberFormat="1" applyFont="1" applyFill="1" applyBorder="1" applyAlignment="1">
      <alignment horizontal="center" vertical="center" wrapText="1"/>
      <protection/>
    </xf>
    <xf numFmtId="0" fontId="37" fillId="0" borderId="41" xfId="0" applyFont="1" applyBorder="1" applyAlignment="1" applyProtection="1">
      <alignment horizontal="right" vertical="center"/>
      <protection locked="0"/>
    </xf>
    <xf numFmtId="0" fontId="37" fillId="0" borderId="42" xfId="0" applyFont="1" applyBorder="1" applyAlignment="1" applyProtection="1">
      <alignment horizontal="right" vertical="center"/>
      <protection locked="0"/>
    </xf>
    <xf numFmtId="9" fontId="2" fillId="0" borderId="20" xfId="37" applyNumberFormat="1" applyFont="1" applyFill="1" applyBorder="1" applyAlignment="1" applyProtection="1">
      <alignment horizontal="center" vertical="center" wrapText="1"/>
      <protection locked="0"/>
    </xf>
    <xf numFmtId="0" fontId="37" fillId="0" borderId="41" xfId="0" applyFont="1" applyFill="1" applyBorder="1" applyAlignment="1" applyProtection="1">
      <alignment horizontal="right" vertical="center"/>
      <protection locked="0"/>
    </xf>
    <xf numFmtId="0" fontId="37" fillId="0" borderId="44" xfId="0" applyFont="1" applyBorder="1" applyAlignment="1" applyProtection="1">
      <alignment horizontal="right" vertical="center"/>
      <protection locked="0"/>
    </xf>
    <xf numFmtId="175" fontId="37" fillId="0" borderId="41" xfId="0" applyNumberFormat="1" applyFont="1" applyBorder="1" applyAlignment="1" applyProtection="1">
      <alignment horizontal="right" vertical="center"/>
      <protection locked="0"/>
    </xf>
    <xf numFmtId="0" fontId="37" fillId="0" borderId="44" xfId="0" applyFont="1" applyFill="1" applyBorder="1" applyAlignment="1" applyProtection="1">
      <alignment horizontal="right" vertical="center"/>
      <protection locked="0"/>
    </xf>
    <xf numFmtId="3" fontId="2" fillId="0" borderId="20" xfId="37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37" applyNumberFormat="1" applyFont="1" applyFill="1" applyBorder="1" applyAlignment="1">
      <alignment vertical="center" wrapText="1"/>
      <protection/>
    </xf>
    <xf numFmtId="0" fontId="19" fillId="0" borderId="69" xfId="37" applyFont="1" applyFill="1" applyBorder="1" applyAlignment="1">
      <alignment vertical="center" wrapText="1"/>
      <protection/>
    </xf>
    <xf numFmtId="41" fontId="2" fillId="0" borderId="70" xfId="37" applyNumberFormat="1" applyFont="1" applyFill="1" applyBorder="1" applyAlignment="1">
      <alignment horizontal="center" vertical="center" wrapText="1"/>
      <protection/>
    </xf>
    <xf numFmtId="169" fontId="2" fillId="0" borderId="70" xfId="37" applyNumberFormat="1" applyFont="1" applyFill="1" applyBorder="1" applyAlignment="1">
      <alignment horizontal="center" vertical="center" wrapText="1"/>
      <protection/>
    </xf>
    <xf numFmtId="41" fontId="2" fillId="0" borderId="20" xfId="37" applyNumberFormat="1" applyFont="1" applyFill="1" applyBorder="1" applyAlignment="1" applyProtection="1">
      <alignment horizontal="center" vertical="center" wrapText="1"/>
      <protection locked="0"/>
    </xf>
    <xf numFmtId="169" fontId="19" fillId="0" borderId="0" xfId="37" applyNumberFormat="1" applyFont="1" applyFill="1" applyAlignment="1">
      <alignment vertical="center" wrapText="1"/>
      <protection/>
    </xf>
    <xf numFmtId="0" fontId="38" fillId="0" borderId="41" xfId="0" applyFont="1" applyBorder="1" applyAlignment="1" applyProtection="1">
      <alignment horizontal="right" vertical="center"/>
      <protection locked="0"/>
    </xf>
    <xf numFmtId="0" fontId="38" fillId="0" borderId="42" xfId="0" applyFont="1" applyBorder="1" applyAlignment="1" applyProtection="1">
      <alignment horizontal="right" vertical="center"/>
      <protection locked="0"/>
    </xf>
    <xf numFmtId="49" fontId="2" fillId="0" borderId="20" xfId="37" applyNumberFormat="1" applyFont="1" applyFill="1" applyBorder="1" applyAlignment="1" applyProtection="1">
      <alignment horizontal="center" vertical="center" wrapText="1"/>
      <protection locked="0"/>
    </xf>
    <xf numFmtId="0" fontId="38" fillId="0" borderId="44" xfId="0" applyFont="1" applyBorder="1" applyAlignment="1" applyProtection="1">
      <alignment horizontal="right" vertical="center"/>
      <protection locked="0"/>
    </xf>
    <xf numFmtId="175" fontId="38" fillId="0" borderId="41" xfId="0" applyNumberFormat="1" applyFont="1" applyBorder="1" applyAlignment="1" applyProtection="1">
      <alignment horizontal="right" vertical="center"/>
      <protection locked="0"/>
    </xf>
    <xf numFmtId="49" fontId="2" fillId="0" borderId="20" xfId="37" applyNumberFormat="1" applyFont="1" applyFill="1" applyBorder="1" applyAlignment="1">
      <alignment horizontal="center" vertical="center"/>
      <protection/>
    </xf>
    <xf numFmtId="0" fontId="2" fillId="0" borderId="69" xfId="37" applyFont="1" applyFill="1" applyBorder="1" applyAlignment="1">
      <alignment horizontal="center"/>
      <protection/>
    </xf>
    <xf numFmtId="169" fontId="2" fillId="0" borderId="0" xfId="37" applyNumberFormat="1" applyFont="1" applyFill="1">
      <alignment/>
      <protection/>
    </xf>
    <xf numFmtId="0" fontId="38" fillId="0" borderId="11" xfId="0" applyFont="1" applyBorder="1" applyAlignment="1" applyProtection="1">
      <alignment horizontal="right" vertical="center"/>
      <protection locked="0"/>
    </xf>
    <xf numFmtId="49" fontId="2" fillId="0" borderId="69" xfId="37" applyNumberFormat="1" applyFont="1" applyFill="1" applyBorder="1" applyAlignment="1">
      <alignment horizontal="center" vertical="center"/>
      <protection/>
    </xf>
    <xf numFmtId="0" fontId="2" fillId="0" borderId="69" xfId="37" applyFont="1" applyFill="1" applyBorder="1">
      <alignment/>
      <protection/>
    </xf>
    <xf numFmtId="0" fontId="38" fillId="0" borderId="41" xfId="0" applyFont="1" applyFill="1" applyBorder="1" applyAlignment="1" applyProtection="1">
      <alignment horizontal="right" vertical="center"/>
      <protection locked="0"/>
    </xf>
    <xf numFmtId="49" fontId="17" fillId="0" borderId="19" xfId="37" applyNumberFormat="1" applyFont="1" applyFill="1" applyBorder="1" applyAlignment="1">
      <alignment vertical="center" wrapText="1"/>
      <protection/>
    </xf>
    <xf numFmtId="41" fontId="2" fillId="0" borderId="70" xfId="37" applyNumberFormat="1" applyFont="1" applyFill="1" applyBorder="1" applyAlignment="1">
      <alignment horizontal="center"/>
      <protection/>
    </xf>
    <xf numFmtId="169" fontId="2" fillId="0" borderId="71" xfId="37" applyNumberFormat="1" applyFont="1" applyFill="1" applyBorder="1" applyAlignment="1" applyProtection="1">
      <alignment horizontal="center" vertical="center" wrapText="1"/>
      <protection locked="0"/>
    </xf>
    <xf numFmtId="10" fontId="18" fillId="34" borderId="20" xfId="63" applyNumberFormat="1" applyFont="1" applyFill="1" applyBorder="1" applyAlignment="1" applyProtection="1">
      <alignment vertical="top" wrapText="1"/>
      <protection/>
    </xf>
    <xf numFmtId="37" fontId="18" fillId="0" borderId="20" xfId="63" applyNumberFormat="1" applyFont="1" applyBorder="1" applyAlignment="1" applyProtection="1">
      <alignment horizontal="right" vertical="top" wrapText="1"/>
      <protection/>
    </xf>
    <xf numFmtId="37" fontId="18" fillId="0" borderId="21" xfId="63" applyNumberFormat="1" applyFont="1" applyBorder="1" applyAlignment="1" applyProtection="1">
      <alignment horizontal="right" vertical="top" wrapText="1"/>
      <protection/>
    </xf>
    <xf numFmtId="49" fontId="2" fillId="0" borderId="72" xfId="37" applyNumberFormat="1" applyFont="1" applyFill="1" applyBorder="1" applyAlignment="1">
      <alignment vertical="center" wrapText="1"/>
      <protection/>
    </xf>
    <xf numFmtId="49" fontId="2" fillId="0" borderId="60" xfId="37" applyNumberFormat="1" applyFont="1" applyFill="1" applyBorder="1" applyAlignment="1">
      <alignment horizontal="center" vertical="center"/>
      <protection/>
    </xf>
    <xf numFmtId="37" fontId="18" fillId="0" borderId="23" xfId="63" applyNumberFormat="1" applyFont="1" applyBorder="1" applyAlignment="1" applyProtection="1">
      <alignment horizontal="right" vertical="top" wrapText="1"/>
      <protection/>
    </xf>
    <xf numFmtId="37" fontId="18" fillId="0" borderId="24" xfId="63" applyNumberFormat="1" applyFont="1" applyBorder="1" applyAlignment="1" applyProtection="1">
      <alignment horizontal="right" vertical="top" wrapText="1"/>
      <protection/>
    </xf>
    <xf numFmtId="0" fontId="19" fillId="36" borderId="45" xfId="37" applyFont="1" applyFill="1" applyBorder="1" applyAlignment="1">
      <alignment vertical="center" wrapText="1"/>
      <protection/>
    </xf>
    <xf numFmtId="0" fontId="2" fillId="36" borderId="64" xfId="37" applyFont="1" applyFill="1" applyBorder="1" applyAlignment="1">
      <alignment/>
      <protection/>
    </xf>
    <xf numFmtId="0" fontId="2" fillId="36" borderId="65" xfId="37" applyFont="1" applyFill="1" applyBorder="1" applyAlignment="1">
      <alignment/>
      <protection/>
    </xf>
    <xf numFmtId="49" fontId="19" fillId="0" borderId="16" xfId="37" applyNumberFormat="1" applyFont="1" applyFill="1" applyBorder="1" applyAlignment="1">
      <alignment vertical="center" wrapText="1"/>
      <protection/>
    </xf>
    <xf numFmtId="0" fontId="2" fillId="0" borderId="66" xfId="37" applyFont="1" applyFill="1" applyBorder="1" applyAlignment="1">
      <alignment horizontal="center"/>
      <protection/>
    </xf>
    <xf numFmtId="41" fontId="2" fillId="0" borderId="67" xfId="37" applyNumberFormat="1" applyFont="1" applyFill="1" applyBorder="1" applyAlignment="1">
      <alignment horizontal="center" vertical="center" wrapText="1"/>
      <protection/>
    </xf>
    <xf numFmtId="169" fontId="2" fillId="0" borderId="67" xfId="37" applyNumberFormat="1" applyFont="1" applyFill="1" applyBorder="1" applyAlignment="1">
      <alignment horizontal="center" vertical="center" wrapText="1"/>
      <protection/>
    </xf>
    <xf numFmtId="3" fontId="2" fillId="0" borderId="20" xfId="37" applyNumberFormat="1" applyFont="1" applyFill="1" applyBorder="1" applyAlignment="1" applyProtection="1">
      <alignment horizontal="center"/>
      <protection locked="0"/>
    </xf>
    <xf numFmtId="169" fontId="2" fillId="0" borderId="70" xfId="37" applyNumberFormat="1" applyFont="1" applyFill="1" applyBorder="1" applyAlignment="1">
      <alignment horizontal="center"/>
      <protection/>
    </xf>
    <xf numFmtId="175" fontId="38" fillId="0" borderId="41" xfId="0" applyNumberFormat="1" applyFont="1" applyFill="1" applyBorder="1" applyAlignment="1" applyProtection="1">
      <alignment horizontal="right" vertical="center"/>
      <protection locked="0"/>
    </xf>
    <xf numFmtId="0" fontId="38" fillId="0" borderId="42" xfId="0" applyFont="1" applyFill="1" applyBorder="1" applyAlignment="1" applyProtection="1">
      <alignment horizontal="right" vertical="center"/>
      <protection locked="0"/>
    </xf>
    <xf numFmtId="0" fontId="38" fillId="0" borderId="44" xfId="0" applyFont="1" applyFill="1" applyBorder="1" applyAlignment="1" applyProtection="1">
      <alignment horizontal="right" vertical="center"/>
      <protection locked="0"/>
    </xf>
    <xf numFmtId="0" fontId="38" fillId="0" borderId="11" xfId="0" applyFont="1" applyFill="1" applyBorder="1" applyAlignment="1" applyProtection="1">
      <alignment horizontal="right" vertical="center"/>
      <protection locked="0"/>
    </xf>
    <xf numFmtId="169" fontId="2" fillId="0" borderId="71" xfId="37" applyNumberFormat="1" applyFont="1" applyFill="1" applyBorder="1" applyAlignment="1" applyProtection="1">
      <alignment horizontal="center"/>
      <protection locked="0"/>
    </xf>
    <xf numFmtId="49" fontId="26" fillId="36" borderId="64" xfId="37" applyNumberFormat="1" applyFont="1" applyFill="1" applyBorder="1" applyAlignment="1">
      <alignment vertical="center"/>
      <protection/>
    </xf>
    <xf numFmtId="0" fontId="0" fillId="36" borderId="64" xfId="0" applyFill="1" applyBorder="1" applyAlignment="1">
      <alignment/>
    </xf>
    <xf numFmtId="0" fontId="0" fillId="36" borderId="65" xfId="0" applyFill="1" applyBorder="1" applyAlignment="1">
      <alignment/>
    </xf>
    <xf numFmtId="49" fontId="2" fillId="0" borderId="17" xfId="37" applyNumberFormat="1" applyFont="1" applyFill="1" applyBorder="1" applyAlignment="1">
      <alignment horizontal="center" vertical="center"/>
      <protection/>
    </xf>
    <xf numFmtId="3" fontId="2" fillId="0" borderId="21" xfId="37" applyNumberFormat="1" applyFont="1" applyFill="1" applyBorder="1" applyAlignment="1" applyProtection="1">
      <alignment horizontal="center"/>
      <protection locked="0"/>
    </xf>
    <xf numFmtId="169" fontId="2" fillId="0" borderId="20" xfId="37" applyNumberFormat="1" applyFont="1" applyFill="1" applyBorder="1" applyAlignment="1">
      <alignment horizontal="center"/>
      <protection/>
    </xf>
    <xf numFmtId="169" fontId="2" fillId="0" borderId="21" xfId="37" applyNumberFormat="1" applyFont="1" applyFill="1" applyBorder="1" applyAlignment="1" applyProtection="1">
      <alignment horizontal="center"/>
      <protection locked="0"/>
    </xf>
    <xf numFmtId="49" fontId="2" fillId="0" borderId="22" xfId="37" applyNumberFormat="1" applyFont="1" applyFill="1" applyBorder="1" applyAlignment="1">
      <alignment vertical="center" wrapText="1"/>
      <protection/>
    </xf>
    <xf numFmtId="49" fontId="2" fillId="0" borderId="23" xfId="37" applyNumberFormat="1" applyFont="1" applyFill="1" applyBorder="1" applyAlignment="1">
      <alignment horizontal="center" vertical="center"/>
      <protection/>
    </xf>
    <xf numFmtId="10" fontId="18" fillId="34" borderId="23" xfId="63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2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73" xfId="0" applyFont="1" applyFill="1" applyBorder="1" applyAlignment="1">
      <alignment horizontal="center" vertical="top" wrapText="1"/>
    </xf>
    <xf numFmtId="0" fontId="39" fillId="0" borderId="16" xfId="0" applyFont="1" applyBorder="1" applyAlignment="1" applyProtection="1">
      <alignment vertical="top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3" fontId="18" fillId="34" borderId="17" xfId="63" applyNumberFormat="1" applyFont="1" applyFill="1" applyBorder="1" applyAlignment="1" applyProtection="1">
      <alignment vertical="top" wrapText="1"/>
      <protection/>
    </xf>
    <xf numFmtId="3" fontId="18" fillId="0" borderId="17" xfId="63" applyNumberFormat="1" applyFont="1" applyBorder="1" applyAlignment="1" applyProtection="1">
      <alignment vertical="top" wrapText="1"/>
      <protection/>
    </xf>
    <xf numFmtId="3" fontId="18" fillId="0" borderId="18" xfId="63" applyNumberFormat="1" applyFont="1" applyFill="1" applyBorder="1" applyAlignment="1" applyProtection="1">
      <alignment vertical="top" wrapText="1"/>
      <protection/>
    </xf>
    <xf numFmtId="0" fontId="2" fillId="0" borderId="19" xfId="0" applyFont="1" applyBorder="1" applyAlignment="1" applyProtection="1">
      <alignment vertical="top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3" fontId="18" fillId="34" borderId="20" xfId="63" applyNumberFormat="1" applyFont="1" applyFill="1" applyBorder="1" applyAlignment="1" applyProtection="1">
      <alignment vertical="top" wrapText="1"/>
      <protection/>
    </xf>
    <xf numFmtId="3" fontId="18" fillId="0" borderId="20" xfId="63" applyNumberFormat="1" applyFont="1" applyBorder="1" applyAlignment="1" applyProtection="1">
      <alignment vertical="top" wrapText="1"/>
      <protection locked="0"/>
    </xf>
    <xf numFmtId="0" fontId="39" fillId="0" borderId="19" xfId="0" applyFont="1" applyBorder="1" applyAlignment="1" applyProtection="1">
      <alignment vertical="top" wrapText="1"/>
      <protection/>
    </xf>
    <xf numFmtId="3" fontId="18" fillId="0" borderId="20" xfId="63" applyNumberFormat="1" applyFont="1" applyBorder="1" applyAlignment="1" applyProtection="1">
      <alignment vertical="top" wrapText="1"/>
      <protection/>
    </xf>
    <xf numFmtId="3" fontId="18" fillId="0" borderId="20" xfId="63" applyNumberFormat="1" applyFont="1" applyBorder="1" applyAlignment="1" applyProtection="1">
      <alignment horizontal="right" vertical="top" wrapText="1"/>
      <protection locked="0"/>
    </xf>
    <xf numFmtId="0" fontId="2" fillId="0" borderId="22" xfId="0" applyFont="1" applyBorder="1" applyAlignment="1" applyProtection="1">
      <alignment vertical="top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3" fontId="18" fillId="34" borderId="23" xfId="63" applyNumberFormat="1" applyFont="1" applyFill="1" applyBorder="1" applyAlignment="1" applyProtection="1">
      <alignment horizontal="center" vertical="top" wrapText="1"/>
      <protection/>
    </xf>
    <xf numFmtId="3" fontId="18" fillId="0" borderId="23" xfId="63" applyNumberFormat="1" applyFont="1" applyBorder="1" applyAlignment="1" applyProtection="1">
      <alignment vertical="top" wrapText="1"/>
      <protection locked="0"/>
    </xf>
    <xf numFmtId="3" fontId="18" fillId="0" borderId="24" xfId="63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top" wrapText="1"/>
      <protection/>
    </xf>
    <xf numFmtId="0" fontId="2" fillId="0" borderId="28" xfId="0" applyFont="1" applyFill="1" applyBorder="1" applyAlignment="1" applyProtection="1">
      <alignment horizontal="center" vertical="top" wrapText="1"/>
      <protection/>
    </xf>
    <xf numFmtId="0" fontId="2" fillId="0" borderId="73" xfId="0" applyFont="1" applyFill="1" applyBorder="1" applyAlignment="1" applyProtection="1">
      <alignment horizontal="center" vertical="top" wrapText="1"/>
      <protection/>
    </xf>
    <xf numFmtId="3" fontId="18" fillId="34" borderId="23" xfId="63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Alignment="1">
      <alignment/>
    </xf>
    <xf numFmtId="49" fontId="26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horizontal="right" vertical="top"/>
    </xf>
    <xf numFmtId="0" fontId="28" fillId="0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7" fontId="18" fillId="0" borderId="17" xfId="63" applyNumberFormat="1" applyFont="1" applyBorder="1" applyAlignment="1" applyProtection="1">
      <alignment vertical="top" wrapText="1"/>
      <protection/>
    </xf>
    <xf numFmtId="37" fontId="18" fillId="0" borderId="18" xfId="63" applyNumberFormat="1" applyFont="1" applyBorder="1" applyAlignment="1" applyProtection="1">
      <alignment vertical="top" wrapText="1"/>
      <protection/>
    </xf>
    <xf numFmtId="37" fontId="18" fillId="0" borderId="20" xfId="63" applyNumberFormat="1" applyFont="1" applyBorder="1" applyAlignment="1" applyProtection="1">
      <alignment vertical="top" wrapText="1"/>
      <protection locked="0"/>
    </xf>
    <xf numFmtId="37" fontId="18" fillId="0" borderId="21" xfId="63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37" fontId="18" fillId="0" borderId="20" xfId="63" applyNumberFormat="1" applyFont="1" applyBorder="1" applyAlignment="1" applyProtection="1">
      <alignment horizontal="center" vertical="top" wrapText="1"/>
      <protection/>
    </xf>
    <xf numFmtId="37" fontId="18" fillId="0" borderId="21" xfId="63" applyNumberFormat="1" applyFont="1" applyBorder="1" applyAlignment="1" applyProtection="1">
      <alignment horizontal="center" vertical="top" wrapText="1"/>
      <protection/>
    </xf>
    <xf numFmtId="37" fontId="18" fillId="0" borderId="20" xfId="63" applyNumberFormat="1" applyFont="1" applyBorder="1" applyAlignment="1" applyProtection="1">
      <alignment vertical="top" wrapText="1"/>
      <protection/>
    </xf>
    <xf numFmtId="37" fontId="18" fillId="0" borderId="21" xfId="63" applyNumberFormat="1" applyFont="1" applyBorder="1" applyAlignment="1" applyProtection="1">
      <alignment vertical="top" wrapText="1"/>
      <protection/>
    </xf>
    <xf numFmtId="0" fontId="19" fillId="0" borderId="19" xfId="0" applyFont="1" applyBorder="1" applyAlignment="1" applyProtection="1">
      <alignment vertical="top" wrapText="1"/>
      <protection/>
    </xf>
    <xf numFmtId="37" fontId="18" fillId="0" borderId="23" xfId="63" applyNumberFormat="1" applyFont="1" applyBorder="1" applyAlignment="1" applyProtection="1">
      <alignment vertical="top" wrapText="1"/>
      <protection/>
    </xf>
    <xf numFmtId="37" fontId="18" fillId="0" borderId="24" xfId="63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>
      <alignment wrapText="1"/>
    </xf>
    <xf numFmtId="49" fontId="26" fillId="0" borderId="0" xfId="0" applyNumberFormat="1" applyFont="1" applyAlignment="1">
      <alignment vertical="top" wrapText="1"/>
    </xf>
    <xf numFmtId="49" fontId="26" fillId="0" borderId="0" xfId="0" applyNumberFormat="1" applyFont="1" applyAlignment="1">
      <alignment vertical="top"/>
    </xf>
    <xf numFmtId="49" fontId="26" fillId="0" borderId="0" xfId="0" applyNumberFormat="1" applyFont="1" applyBorder="1" applyAlignment="1">
      <alignment vertical="top" wrapText="1"/>
    </xf>
    <xf numFmtId="0" fontId="2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wrapText="1"/>
    </xf>
    <xf numFmtId="0" fontId="2" fillId="0" borderId="16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wrapText="1"/>
    </xf>
    <xf numFmtId="0" fontId="18" fillId="0" borderId="41" xfId="0" applyFont="1" applyBorder="1" applyAlignment="1" applyProtection="1">
      <alignment horizontal="right" vertical="top"/>
      <protection locked="0"/>
    </xf>
    <xf numFmtId="0" fontId="18" fillId="0" borderId="41" xfId="0" applyFont="1" applyBorder="1" applyAlignment="1" applyProtection="1">
      <alignment horizontal="right"/>
      <protection locked="0"/>
    </xf>
    <xf numFmtId="0" fontId="18" fillId="0" borderId="74" xfId="0" applyFont="1" applyBorder="1" applyAlignment="1" applyProtection="1">
      <alignment horizontal="right"/>
      <protection locked="0"/>
    </xf>
    <xf numFmtId="0" fontId="18" fillId="0" borderId="0" xfId="0" applyFont="1" applyAlignment="1">
      <alignment wrapText="1"/>
    </xf>
    <xf numFmtId="0" fontId="2" fillId="0" borderId="19" xfId="0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wrapText="1"/>
    </xf>
    <xf numFmtId="3" fontId="18" fillId="0" borderId="21" xfId="63" applyNumberFormat="1" applyFont="1" applyBorder="1" applyAlignment="1" applyProtection="1">
      <alignment vertical="top" wrapText="1"/>
      <protection locked="0"/>
    </xf>
    <xf numFmtId="0" fontId="19" fillId="0" borderId="22" xfId="0" applyFont="1" applyBorder="1" applyAlignment="1">
      <alignment vertical="top" wrapText="1"/>
    </xf>
    <xf numFmtId="49" fontId="2" fillId="0" borderId="23" xfId="0" applyNumberFormat="1" applyFont="1" applyBorder="1" applyAlignment="1">
      <alignment horizontal="center" wrapText="1"/>
    </xf>
    <xf numFmtId="3" fontId="18" fillId="0" borderId="23" xfId="63" applyNumberFormat="1" applyFont="1" applyBorder="1" applyAlignment="1" applyProtection="1">
      <alignment vertical="top" wrapText="1"/>
      <protection/>
    </xf>
    <xf numFmtId="3" fontId="18" fillId="0" borderId="24" xfId="63" applyNumberFormat="1" applyFont="1" applyBorder="1" applyAlignment="1" applyProtection="1">
      <alignment vertical="top" wrapText="1"/>
      <protection/>
    </xf>
    <xf numFmtId="0" fontId="28" fillId="0" borderId="0" xfId="0" applyFont="1" applyAlignment="1">
      <alignment vertical="center" wrapText="1"/>
    </xf>
    <xf numFmtId="0" fontId="28" fillId="0" borderId="19" xfId="0" applyFont="1" applyFill="1" applyBorder="1" applyAlignment="1" applyProtection="1">
      <alignment horizontal="center" vertical="top" wrapText="1"/>
      <protection/>
    </xf>
    <xf numFmtId="0" fontId="39" fillId="0" borderId="16" xfId="0" applyFont="1" applyBorder="1" applyAlignment="1" applyProtection="1">
      <alignment vertical="top" wrapText="1"/>
      <protection/>
    </xf>
    <xf numFmtId="172" fontId="18" fillId="34" borderId="67" xfId="63" applyNumberFormat="1" applyFont="1" applyFill="1" applyBorder="1" applyAlignment="1" applyProtection="1">
      <alignment vertical="top" wrapText="1"/>
      <protection/>
    </xf>
    <xf numFmtId="37" fontId="18" fillId="0" borderId="67" xfId="63" applyNumberFormat="1" applyFont="1" applyBorder="1" applyAlignment="1" applyProtection="1">
      <alignment vertical="top" wrapText="1"/>
      <protection/>
    </xf>
    <xf numFmtId="37" fontId="18" fillId="0" borderId="68" xfId="63" applyNumberFormat="1" applyFont="1" applyBorder="1" applyAlignment="1" applyProtection="1">
      <alignment vertical="top" wrapText="1"/>
      <protection/>
    </xf>
    <xf numFmtId="10" fontId="18" fillId="0" borderId="20" xfId="63" applyNumberFormat="1" applyFont="1" applyBorder="1" applyAlignment="1" applyProtection="1">
      <alignment horizontal="right" vertical="top" wrapText="1"/>
      <protection locked="0"/>
    </xf>
    <xf numFmtId="10" fontId="18" fillId="34" borderId="20" xfId="63" applyNumberFormat="1" applyFont="1" applyFill="1" applyBorder="1" applyAlignment="1" applyProtection="1">
      <alignment horizontal="center" vertical="top" wrapText="1"/>
      <protection/>
    </xf>
    <xf numFmtId="37" fontId="18" fillId="34" borderId="20" xfId="63" applyNumberFormat="1" applyFont="1" applyFill="1" applyBorder="1" applyAlignment="1" applyProtection="1">
      <alignment horizontal="center" vertical="top" wrapText="1"/>
      <protection/>
    </xf>
    <xf numFmtId="0" fontId="39" fillId="0" borderId="19" xfId="0" applyFont="1" applyBorder="1" applyAlignment="1" applyProtection="1">
      <alignment vertical="top" wrapText="1"/>
      <protection/>
    </xf>
    <xf numFmtId="37" fontId="18" fillId="0" borderId="70" xfId="63" applyNumberFormat="1" applyFont="1" applyBorder="1" applyAlignment="1" applyProtection="1">
      <alignment vertical="top" wrapText="1"/>
      <protection/>
    </xf>
    <xf numFmtId="37" fontId="18" fillId="0" borderId="70" xfId="63" applyNumberFormat="1" applyFont="1" applyBorder="1" applyAlignment="1" applyProtection="1">
      <alignment horizontal="center" vertical="top" wrapText="1"/>
      <protection/>
    </xf>
    <xf numFmtId="37" fontId="18" fillId="0" borderId="71" xfId="63" applyNumberFormat="1" applyFont="1" applyBorder="1" applyAlignment="1" applyProtection="1">
      <alignment vertical="top" wrapText="1"/>
      <protection/>
    </xf>
    <xf numFmtId="37" fontId="18" fillId="0" borderId="20" xfId="63" applyNumberFormat="1" applyFont="1" applyBorder="1" applyAlignment="1" applyProtection="1">
      <alignment horizontal="center" vertical="top" wrapText="1"/>
      <protection locked="0"/>
    </xf>
    <xf numFmtId="37" fontId="18" fillId="0" borderId="21" xfId="63" applyNumberFormat="1" applyFont="1" applyBorder="1" applyAlignment="1" applyProtection="1">
      <alignment horizontal="center" vertical="top" wrapText="1"/>
      <protection locked="0"/>
    </xf>
    <xf numFmtId="0" fontId="19" fillId="0" borderId="19" xfId="0" applyFont="1" applyBorder="1" applyAlignment="1" applyProtection="1">
      <alignment vertical="top" wrapText="1"/>
      <protection/>
    </xf>
    <xf numFmtId="10" fontId="18" fillId="34" borderId="23" xfId="63" applyNumberFormat="1" applyFont="1" applyFill="1" applyBorder="1" applyAlignment="1" applyProtection="1">
      <alignment horizontal="center" vertical="top" wrapText="1"/>
      <protection/>
    </xf>
    <xf numFmtId="37" fontId="18" fillId="34" borderId="23" xfId="63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26" fillId="0" borderId="0" xfId="0" applyFont="1" applyBorder="1" applyAlignment="1">
      <alignment horizontal="right" wrapText="1"/>
    </xf>
    <xf numFmtId="0" fontId="40" fillId="0" borderId="0" xfId="0" applyFont="1" applyBorder="1" applyAlignment="1">
      <alignment/>
    </xf>
    <xf numFmtId="0" fontId="2" fillId="0" borderId="60" xfId="0" applyFont="1" applyFill="1" applyBorder="1" applyAlignment="1">
      <alignment vertical="center" wrapText="1"/>
    </xf>
    <xf numFmtId="0" fontId="2" fillId="0" borderId="16" xfId="0" applyFont="1" applyBorder="1" applyAlignment="1">
      <alignment wrapText="1"/>
    </xf>
    <xf numFmtId="3" fontId="18" fillId="34" borderId="17" xfId="0" applyNumberFormat="1" applyFont="1" applyFill="1" applyBorder="1" applyAlignment="1">
      <alignment horizontal="left" wrapText="1" indent="2"/>
    </xf>
    <xf numFmtId="3" fontId="18" fillId="0" borderId="17" xfId="63" applyNumberFormat="1" applyFont="1" applyBorder="1" applyAlignment="1" applyProtection="1">
      <alignment horizontal="right" wrapText="1"/>
      <protection/>
    </xf>
    <xf numFmtId="3" fontId="18" fillId="0" borderId="18" xfId="63" applyNumberFormat="1" applyFont="1" applyBorder="1" applyAlignment="1" applyProtection="1">
      <alignment horizontal="right" wrapText="1"/>
      <protection/>
    </xf>
    <xf numFmtId="0" fontId="2" fillId="0" borderId="19" xfId="0" applyFont="1" applyBorder="1" applyAlignment="1">
      <alignment wrapText="1"/>
    </xf>
    <xf numFmtId="3" fontId="18" fillId="0" borderId="20" xfId="63" applyNumberFormat="1" applyFont="1" applyBorder="1" applyAlignment="1" applyProtection="1">
      <alignment horizontal="right" wrapText="1"/>
      <protection locked="0"/>
    </xf>
    <xf numFmtId="3" fontId="18" fillId="0" borderId="21" xfId="63" applyNumberFormat="1" applyFont="1" applyBorder="1" applyAlignment="1" applyProtection="1">
      <alignment horizontal="right" wrapText="1"/>
      <protection locked="0"/>
    </xf>
    <xf numFmtId="3" fontId="18" fillId="34" borderId="20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3" fontId="18" fillId="34" borderId="23" xfId="0" applyNumberFormat="1" applyFont="1" applyFill="1" applyBorder="1" applyAlignment="1">
      <alignment horizontal="center" wrapText="1"/>
    </xf>
    <xf numFmtId="3" fontId="18" fillId="0" borderId="23" xfId="63" applyNumberFormat="1" applyFont="1" applyBorder="1" applyAlignment="1" applyProtection="1">
      <alignment horizontal="right" wrapText="1"/>
      <protection locked="0"/>
    </xf>
    <xf numFmtId="3" fontId="18" fillId="0" borderId="24" xfId="63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34" borderId="17" xfId="0" applyNumberFormat="1" applyFont="1" applyFill="1" applyBorder="1" applyAlignment="1">
      <alignment horizontal="center" vertical="top" wrapText="1"/>
    </xf>
    <xf numFmtId="3" fontId="18" fillId="0" borderId="17" xfId="63" applyNumberFormat="1" applyFont="1" applyBorder="1" applyAlignment="1" applyProtection="1">
      <alignment horizontal="right" vertical="center" wrapText="1"/>
      <protection/>
    </xf>
    <xf numFmtId="3" fontId="18" fillId="0" borderId="18" xfId="63" applyNumberFormat="1" applyFont="1" applyBorder="1" applyAlignment="1" applyProtection="1">
      <alignment horizontal="right" vertical="center" wrapText="1"/>
      <protection/>
    </xf>
    <xf numFmtId="3" fontId="18" fillId="0" borderId="21" xfId="63" applyNumberFormat="1" applyFont="1" applyBorder="1" applyAlignment="1" applyProtection="1">
      <alignment horizontal="right" vertical="top" wrapText="1"/>
      <protection locked="0"/>
    </xf>
    <xf numFmtId="0" fontId="2" fillId="0" borderId="22" xfId="0" applyFont="1" applyBorder="1" applyAlignment="1">
      <alignment vertical="top" wrapText="1"/>
    </xf>
    <xf numFmtId="3" fontId="18" fillId="34" borderId="23" xfId="0" applyNumberFormat="1" applyFont="1" applyFill="1" applyBorder="1" applyAlignment="1">
      <alignment horizontal="center" vertical="top" wrapText="1"/>
    </xf>
    <xf numFmtId="3" fontId="18" fillId="0" borderId="23" xfId="63" applyNumberFormat="1" applyFont="1" applyBorder="1" applyAlignment="1" applyProtection="1">
      <alignment horizontal="right" vertical="top" wrapText="1"/>
      <protection locked="0"/>
    </xf>
    <xf numFmtId="3" fontId="18" fillId="0" borderId="24" xfId="63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49" fontId="2" fillId="33" borderId="75" xfId="0" applyNumberFormat="1" applyFont="1" applyFill="1" applyBorder="1" applyAlignment="1">
      <alignment horizontal="center" vertical="center" wrapText="1"/>
    </xf>
    <xf numFmtId="49" fontId="2" fillId="33" borderId="7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 applyProtection="1">
      <alignment vertical="center" wrapText="1"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9" xfId="0" applyNumberFormat="1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 applyProtection="1">
      <alignment vertical="center" wrapText="1"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49" fontId="19" fillId="33" borderId="22" xfId="0" applyNumberFormat="1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 applyProtection="1">
      <alignment vertical="center" wrapText="1"/>
      <protection locked="0"/>
    </xf>
    <xf numFmtId="3" fontId="2" fillId="33" borderId="23" xfId="0" applyNumberFormat="1" applyFont="1" applyFill="1" applyBorder="1" applyAlignment="1" applyProtection="1">
      <alignment/>
      <protection locked="0"/>
    </xf>
    <xf numFmtId="3" fontId="2" fillId="33" borderId="2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" fillId="33" borderId="26" xfId="0" applyFont="1" applyFill="1" applyBorder="1" applyAlignment="1">
      <alignment vertical="center"/>
    </xf>
    <xf numFmtId="0" fontId="2" fillId="33" borderId="75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3" fontId="19" fillId="33" borderId="18" xfId="0" applyNumberFormat="1" applyFont="1" applyFill="1" applyBorder="1" applyAlignment="1" applyProtection="1">
      <alignment vertical="center" wrapText="1"/>
      <protection locked="0"/>
    </xf>
    <xf numFmtId="49" fontId="2" fillId="33" borderId="19" xfId="0" applyNumberFormat="1" applyFont="1" applyFill="1" applyBorder="1" applyAlignment="1">
      <alignment vertical="center"/>
    </xf>
    <xf numFmtId="49" fontId="2" fillId="33" borderId="20" xfId="0" applyNumberFormat="1" applyFont="1" applyFill="1" applyBorder="1" applyAlignment="1">
      <alignment vertical="center"/>
    </xf>
    <xf numFmtId="3" fontId="19" fillId="33" borderId="21" xfId="0" applyNumberFormat="1" applyFont="1" applyFill="1" applyBorder="1" applyAlignment="1" applyProtection="1">
      <alignment vertical="center" wrapText="1"/>
      <protection locked="0"/>
    </xf>
    <xf numFmtId="49" fontId="2" fillId="33" borderId="22" xfId="0" applyNumberFormat="1" applyFont="1" applyFill="1" applyBorder="1" applyAlignment="1">
      <alignment vertical="center"/>
    </xf>
    <xf numFmtId="49" fontId="2" fillId="33" borderId="23" xfId="0" applyNumberFormat="1" applyFont="1" applyFill="1" applyBorder="1" applyAlignment="1">
      <alignment vertical="center"/>
    </xf>
    <xf numFmtId="3" fontId="2" fillId="33" borderId="23" xfId="0" applyNumberFormat="1" applyFont="1" applyFill="1" applyBorder="1" applyAlignment="1" applyProtection="1">
      <alignment/>
      <protection/>
    </xf>
    <xf numFmtId="3" fontId="2" fillId="33" borderId="24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77" xfId="0" applyFont="1" applyFill="1" applyBorder="1" applyAlignment="1">
      <alignment/>
    </xf>
    <xf numFmtId="0" fontId="2" fillId="33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75" xfId="0" applyNumberFormat="1" applyFont="1" applyFill="1" applyBorder="1" applyAlignment="1">
      <alignment horizontal="center" vertical="center"/>
    </xf>
    <xf numFmtId="49" fontId="2" fillId="33" borderId="75" xfId="0" applyNumberFormat="1" applyFont="1" applyFill="1" applyBorder="1" applyAlignment="1">
      <alignment vertical="center" wrapText="1"/>
    </xf>
    <xf numFmtId="49" fontId="2" fillId="33" borderId="76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/>
    </xf>
    <xf numFmtId="49" fontId="19" fillId="33" borderId="16" xfId="0" applyNumberFormat="1" applyFont="1" applyFill="1" applyBorder="1" applyAlignment="1">
      <alignment vertical="center" wrapText="1"/>
    </xf>
    <xf numFmtId="0" fontId="2" fillId="33" borderId="78" xfId="0" applyFont="1" applyFill="1" applyBorder="1" applyAlignment="1">
      <alignment horizontal="center"/>
    </xf>
    <xf numFmtId="169" fontId="2" fillId="33" borderId="79" xfId="0" applyNumberFormat="1" applyFont="1" applyFill="1" applyBorder="1" applyAlignment="1">
      <alignment/>
    </xf>
    <xf numFmtId="169" fontId="2" fillId="33" borderId="80" xfId="0" applyNumberFormat="1" applyFont="1" applyFill="1" applyBorder="1" applyAlignment="1">
      <alignment/>
    </xf>
    <xf numFmtId="0" fontId="37" fillId="0" borderId="74" xfId="0" applyFont="1" applyBorder="1" applyAlignment="1" applyProtection="1">
      <alignment horizontal="right" vertical="center"/>
      <protection locked="0"/>
    </xf>
    <xf numFmtId="0" fontId="37" fillId="0" borderId="74" xfId="0" applyFont="1" applyFill="1" applyBorder="1" applyAlignment="1" applyProtection="1">
      <alignment horizontal="right" vertical="center"/>
      <protection locked="0"/>
    </xf>
    <xf numFmtId="49" fontId="19" fillId="33" borderId="19" xfId="0" applyNumberFormat="1" applyFont="1" applyFill="1" applyBorder="1" applyAlignment="1">
      <alignment vertical="center" wrapText="1"/>
    </xf>
    <xf numFmtId="0" fontId="2" fillId="33" borderId="69" xfId="0" applyFont="1" applyFill="1" applyBorder="1" applyAlignment="1">
      <alignment horizontal="center"/>
    </xf>
    <xf numFmtId="169" fontId="2" fillId="33" borderId="70" xfId="0" applyNumberFormat="1" applyFont="1" applyFill="1" applyBorder="1" applyAlignment="1" applyProtection="1">
      <alignment/>
      <protection locked="0"/>
    </xf>
    <xf numFmtId="169" fontId="2" fillId="33" borderId="71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/>
      <protection locked="0"/>
    </xf>
    <xf numFmtId="169" fontId="2" fillId="33" borderId="70" xfId="0" applyNumberFormat="1" applyFont="1" applyFill="1" applyBorder="1" applyAlignment="1">
      <alignment/>
    </xf>
    <xf numFmtId="169" fontId="2" fillId="33" borderId="71" xfId="0" applyNumberFormat="1" applyFont="1" applyFill="1" applyBorder="1" applyAlignment="1">
      <alignment/>
    </xf>
    <xf numFmtId="49" fontId="2" fillId="33" borderId="20" xfId="0" applyNumberFormat="1" applyFont="1" applyFill="1" applyBorder="1" applyAlignment="1">
      <alignment horizontal="center"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37" fillId="0" borderId="81" xfId="0" applyFont="1" applyBorder="1" applyAlignment="1" applyProtection="1">
      <alignment horizontal="right" vertical="center"/>
      <protection locked="0"/>
    </xf>
    <xf numFmtId="49" fontId="2" fillId="33" borderId="22" xfId="0" applyNumberFormat="1" applyFont="1" applyFill="1" applyBorder="1" applyAlignment="1">
      <alignment vertical="center" wrapText="1"/>
    </xf>
    <xf numFmtId="0" fontId="37" fillId="0" borderId="82" xfId="0" applyFont="1" applyBorder="1" applyAlignment="1" applyProtection="1">
      <alignment horizontal="right" vertical="center"/>
      <protection locked="0"/>
    </xf>
    <xf numFmtId="0" fontId="37" fillId="0" borderId="83" xfId="0" applyFont="1" applyBorder="1" applyAlignment="1" applyProtection="1">
      <alignment horizontal="right" vertical="center"/>
      <protection locked="0"/>
    </xf>
    <xf numFmtId="49" fontId="2" fillId="33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66" xfId="0" applyFont="1" applyFill="1" applyBorder="1" applyAlignment="1" applyProtection="1">
      <alignment horizontal="center"/>
      <protection locked="0"/>
    </xf>
    <xf numFmtId="169" fontId="2" fillId="33" borderId="67" xfId="0" applyNumberFormat="1" applyFont="1" applyFill="1" applyBorder="1" applyAlignment="1" applyProtection="1">
      <alignment/>
      <protection locked="0"/>
    </xf>
    <xf numFmtId="169" fontId="2" fillId="33" borderId="68" xfId="0" applyNumberFormat="1" applyFont="1" applyFill="1" applyBorder="1" applyAlignment="1" applyProtection="1">
      <alignment/>
      <protection locked="0"/>
    </xf>
    <xf numFmtId="3" fontId="2" fillId="33" borderId="20" xfId="0" applyNumberFormat="1" applyFont="1" applyFill="1" applyBorder="1" applyAlignment="1" applyProtection="1">
      <alignment horizontal="center"/>
      <protection locked="0"/>
    </xf>
    <xf numFmtId="3" fontId="2" fillId="33" borderId="21" xfId="0" applyNumberFormat="1" applyFont="1" applyFill="1" applyBorder="1" applyAlignment="1" applyProtection="1">
      <alignment horizontal="center"/>
      <protection locked="0"/>
    </xf>
    <xf numFmtId="0" fontId="2" fillId="33" borderId="69" xfId="0" applyFont="1" applyFill="1" applyBorder="1" applyAlignment="1" applyProtection="1">
      <alignment horizontal="center"/>
      <protection locked="0"/>
    </xf>
    <xf numFmtId="3" fontId="2" fillId="33" borderId="24" xfId="0" applyNumberFormat="1" applyFont="1" applyFill="1" applyBorder="1" applyAlignment="1" applyProtection="1">
      <alignment/>
      <protection locked="0"/>
    </xf>
    <xf numFmtId="0" fontId="28" fillId="0" borderId="16" xfId="0" applyFont="1" applyBorder="1" applyAlignment="1">
      <alignment vertical="center" wrapText="1"/>
    </xf>
    <xf numFmtId="3" fontId="18" fillId="0" borderId="17" xfId="63" applyNumberFormat="1" applyFont="1" applyBorder="1" applyAlignment="1" applyProtection="1">
      <alignment horizontal="right" vertical="center" wrapText="1"/>
      <protection locked="0"/>
    </xf>
    <xf numFmtId="3" fontId="18" fillId="0" borderId="18" xfId="63" applyNumberFormat="1" applyFont="1" applyBorder="1" applyAlignment="1" applyProtection="1">
      <alignment horizontal="right" vertical="center" wrapText="1"/>
      <protection locked="0"/>
    </xf>
    <xf numFmtId="0" fontId="28" fillId="0" borderId="19" xfId="0" applyFont="1" applyBorder="1" applyAlignment="1">
      <alignment vertical="center" wrapText="1"/>
    </xf>
    <xf numFmtId="3" fontId="18" fillId="0" borderId="20" xfId="63" applyNumberFormat="1" applyFont="1" applyBorder="1" applyAlignment="1" applyProtection="1">
      <alignment horizontal="right" vertical="center" wrapText="1"/>
      <protection locked="0"/>
    </xf>
    <xf numFmtId="3" fontId="18" fillId="0" borderId="21" xfId="63" applyNumberFormat="1" applyFont="1" applyBorder="1" applyAlignment="1" applyProtection="1">
      <alignment horizontal="right" vertical="center" wrapText="1"/>
      <protection locked="0"/>
    </xf>
    <xf numFmtId="0" fontId="17" fillId="0" borderId="22" xfId="0" applyFont="1" applyBorder="1" applyAlignment="1">
      <alignment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3" fontId="41" fillId="0" borderId="23" xfId="63" applyNumberFormat="1" applyFont="1" applyBorder="1" applyAlignment="1" applyProtection="1">
      <alignment horizontal="right" vertical="center" wrapText="1"/>
      <protection/>
    </xf>
    <xf numFmtId="3" fontId="41" fillId="0" borderId="85" xfId="63" applyNumberFormat="1" applyFont="1" applyBorder="1" applyAlignment="1" applyProtection="1">
      <alignment horizontal="right" vertical="center" wrapText="1"/>
      <protection/>
    </xf>
    <xf numFmtId="0" fontId="23" fillId="0" borderId="0" xfId="0" applyFont="1" applyAlignment="1">
      <alignment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0" fillId="0" borderId="84" xfId="0" applyBorder="1" applyAlignment="1">
      <alignment/>
    </xf>
    <xf numFmtId="0" fontId="28" fillId="0" borderId="0" xfId="0" applyFont="1" applyBorder="1" applyAlignment="1">
      <alignment horizontal="right" vertical="top" wrapText="1"/>
    </xf>
    <xf numFmtId="49" fontId="2" fillId="0" borderId="8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49" fontId="15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49" fontId="15" fillId="0" borderId="19" xfId="0" applyNumberFormat="1" applyFont="1" applyBorder="1" applyAlignment="1">
      <alignment horizontal="left" vertical="center" wrapText="1"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2" fillId="0" borderId="21" xfId="0" applyNumberFormat="1" applyFont="1" applyFill="1" applyBorder="1" applyAlignment="1" applyProtection="1">
      <alignment horizontal="center"/>
      <protection/>
    </xf>
    <xf numFmtId="49" fontId="15" fillId="0" borderId="19" xfId="0" applyNumberFormat="1" applyFont="1" applyBorder="1" applyAlignment="1" applyProtection="1">
      <alignment vertical="center" wrapText="1"/>
      <protection locked="0"/>
    </xf>
    <xf numFmtId="49" fontId="27" fillId="0" borderId="22" xfId="0" applyNumberFormat="1" applyFont="1" applyBorder="1" applyAlignment="1">
      <alignment vertical="center" wrapText="1"/>
    </xf>
    <xf numFmtId="49" fontId="19" fillId="0" borderId="23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 applyProtection="1">
      <alignment horizontal="center"/>
      <protection/>
    </xf>
    <xf numFmtId="3" fontId="19" fillId="0" borderId="24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9" fillId="0" borderId="88" xfId="0" applyNumberFormat="1" applyFont="1" applyFill="1" applyBorder="1" applyAlignment="1">
      <alignment vertical="center" wrapText="1"/>
    </xf>
    <xf numFmtId="49" fontId="2" fillId="0" borderId="86" xfId="0" applyNumberFormat="1" applyFont="1" applyFill="1" applyBorder="1" applyAlignment="1">
      <alignment vertical="center" wrapText="1"/>
    </xf>
    <xf numFmtId="49" fontId="2" fillId="0" borderId="89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horizontal="center"/>
    </xf>
    <xf numFmtId="49" fontId="19" fillId="0" borderId="90" xfId="0" applyNumberFormat="1" applyFont="1" applyFill="1" applyBorder="1" applyAlignment="1">
      <alignment horizontal="center" vertical="center" wrapText="1"/>
    </xf>
    <xf numFmtId="49" fontId="19" fillId="0" borderId="91" xfId="0" applyNumberFormat="1" applyFont="1" applyFill="1" applyBorder="1" applyAlignment="1">
      <alignment vertical="center" wrapText="1"/>
    </xf>
    <xf numFmtId="49" fontId="19" fillId="0" borderId="92" xfId="0" applyNumberFormat="1" applyFont="1" applyFill="1" applyBorder="1" applyAlignment="1">
      <alignment vertical="center" wrapText="1"/>
    </xf>
    <xf numFmtId="49" fontId="2" fillId="0" borderId="9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left" vertical="center" wrapText="1"/>
    </xf>
    <xf numFmtId="49" fontId="2" fillId="0" borderId="95" xfId="0" applyNumberFormat="1" applyFont="1" applyFill="1" applyBorder="1" applyAlignment="1">
      <alignment horizontal="center" vertical="center" wrapText="1"/>
    </xf>
    <xf numFmtId="3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37" fillId="0" borderId="51" xfId="0" applyFont="1" applyBorder="1" applyAlignment="1" applyProtection="1">
      <alignment/>
      <protection locked="0"/>
    </xf>
    <xf numFmtId="0" fontId="37" fillId="0" borderId="97" xfId="0" applyFont="1" applyBorder="1" applyAlignment="1" applyProtection="1">
      <alignment/>
      <protection locked="0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 applyProtection="1">
      <alignment vertical="center" wrapText="1"/>
      <protection locked="0"/>
    </xf>
    <xf numFmtId="3" fontId="2" fillId="0" borderId="21" xfId="0" applyNumberFormat="1" applyFont="1" applyFill="1" applyBorder="1" applyAlignment="1" applyProtection="1">
      <alignment vertical="center" wrapText="1"/>
      <protection locked="0"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Border="1" applyAlignment="1" applyProtection="1">
      <alignment vertical="center" wrapText="1"/>
      <protection locked="0"/>
    </xf>
    <xf numFmtId="0" fontId="15" fillId="0" borderId="19" xfId="0" applyNumberFormat="1" applyFont="1" applyBorder="1" applyAlignment="1" applyProtection="1">
      <alignment vertical="center" wrapText="1"/>
      <protection locked="0"/>
    </xf>
    <xf numFmtId="49" fontId="15" fillId="0" borderId="20" xfId="0" applyNumberFormat="1" applyFont="1" applyBorder="1" applyAlignment="1">
      <alignment horizontal="center" vertical="center" wrapText="1"/>
    </xf>
    <xf numFmtId="3" fontId="15" fillId="0" borderId="20" xfId="0" applyNumberFormat="1" applyFont="1" applyFill="1" applyBorder="1" applyAlignment="1" applyProtection="1">
      <alignment vertical="center" wrapText="1"/>
      <protection locked="0"/>
    </xf>
    <xf numFmtId="3" fontId="15" fillId="0" borderId="21" xfId="0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 applyProtection="1">
      <alignment vertical="center" wrapText="1"/>
      <protection/>
    </xf>
    <xf numFmtId="3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45" xfId="0" applyNumberFormat="1" applyFont="1" applyBorder="1" applyAlignment="1">
      <alignment/>
    </xf>
    <xf numFmtId="49" fontId="2" fillId="0" borderId="64" xfId="0" applyNumberFormat="1" applyFont="1" applyBorder="1" applyAlignment="1">
      <alignment/>
    </xf>
    <xf numFmtId="49" fontId="2" fillId="0" borderId="64" xfId="0" applyNumberFormat="1" applyFont="1" applyFill="1" applyBorder="1" applyAlignment="1">
      <alignment/>
    </xf>
    <xf numFmtId="49" fontId="2" fillId="0" borderId="65" xfId="0" applyNumberFormat="1" applyFont="1" applyFill="1" applyBorder="1" applyAlignment="1">
      <alignment/>
    </xf>
    <xf numFmtId="49" fontId="19" fillId="0" borderId="98" xfId="0" applyNumberFormat="1" applyFont="1" applyFill="1" applyBorder="1" applyAlignment="1">
      <alignment/>
    </xf>
    <xf numFmtId="49" fontId="19" fillId="0" borderId="99" xfId="0" applyNumberFormat="1" applyFont="1" applyFill="1" applyBorder="1" applyAlignment="1">
      <alignment/>
    </xf>
    <xf numFmtId="49" fontId="19" fillId="0" borderId="100" xfId="0" applyNumberFormat="1" applyFont="1" applyFill="1" applyBorder="1" applyAlignment="1">
      <alignment/>
    </xf>
    <xf numFmtId="49" fontId="19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3" fontId="2" fillId="0" borderId="20" xfId="0" applyNumberFormat="1" applyFont="1" applyFill="1" applyBorder="1" applyAlignment="1" applyProtection="1">
      <alignment/>
      <protection locked="0"/>
    </xf>
    <xf numFmtId="3" fontId="2" fillId="0" borderId="21" xfId="0" applyNumberFormat="1" applyFont="1" applyFill="1" applyBorder="1" applyAlignment="1" applyProtection="1">
      <alignment/>
      <protection locked="0"/>
    </xf>
    <xf numFmtId="49" fontId="2" fillId="0" borderId="19" xfId="0" applyNumberFormat="1" applyFont="1" applyBorder="1" applyAlignment="1">
      <alignment/>
    </xf>
    <xf numFmtId="3" fontId="2" fillId="0" borderId="20" xfId="0" applyNumberFormat="1" applyFont="1" applyFill="1" applyBorder="1" applyAlignment="1" applyProtection="1">
      <alignment horizontal="right"/>
      <protection/>
    </xf>
    <xf numFmtId="3" fontId="2" fillId="0" borderId="21" xfId="0" applyNumberFormat="1" applyFont="1" applyFill="1" applyBorder="1" applyAlignment="1" applyProtection="1">
      <alignment horizontal="right"/>
      <protection/>
    </xf>
    <xf numFmtId="3" fontId="2" fillId="0" borderId="2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41" fontId="2" fillId="0" borderId="20" xfId="0" applyNumberFormat="1" applyFont="1" applyBorder="1" applyAlignment="1">
      <alignment/>
    </xf>
    <xf numFmtId="3" fontId="2" fillId="0" borderId="20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/>
      <protection/>
    </xf>
    <xf numFmtId="49" fontId="15" fillId="0" borderId="19" xfId="0" applyNumberFormat="1" applyFont="1" applyBorder="1" applyAlignment="1" applyProtection="1">
      <alignment/>
      <protection locked="0"/>
    </xf>
    <xf numFmtId="3" fontId="15" fillId="0" borderId="21" xfId="0" applyNumberFormat="1" applyFont="1" applyFill="1" applyBorder="1" applyAlignment="1" applyProtection="1">
      <alignment/>
      <protection locked="0"/>
    </xf>
    <xf numFmtId="3" fontId="15" fillId="0" borderId="20" xfId="0" applyNumberFormat="1" applyFont="1" applyFill="1" applyBorder="1" applyAlignment="1" applyProtection="1">
      <alignment/>
      <protection locked="0"/>
    </xf>
    <xf numFmtId="49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3" fontId="2" fillId="0" borderId="23" xfId="0" applyNumberFormat="1" applyFont="1" applyFill="1" applyBorder="1" applyAlignment="1" applyProtection="1">
      <alignment/>
      <protection/>
    </xf>
    <xf numFmtId="3" fontId="2" fillId="0" borderId="2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7" fillId="0" borderId="0" xfId="0" applyNumberFormat="1" applyFont="1" applyAlignment="1">
      <alignment/>
    </xf>
    <xf numFmtId="49" fontId="2" fillId="0" borderId="84" xfId="0" applyNumberFormat="1" applyFont="1" applyBorder="1" applyAlignment="1">
      <alignment/>
    </xf>
    <xf numFmtId="49" fontId="19" fillId="0" borderId="84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3" fontId="2" fillId="0" borderId="18" xfId="0" applyNumberFormat="1" applyFont="1" applyFill="1" applyBorder="1" applyAlignment="1" applyProtection="1">
      <alignment/>
      <protection locked="0"/>
    </xf>
    <xf numFmtId="3" fontId="2" fillId="0" borderId="20" xfId="0" applyNumberFormat="1" applyFont="1" applyBorder="1" applyAlignment="1" applyProtection="1">
      <alignment/>
      <protection locked="0"/>
    </xf>
    <xf numFmtId="3" fontId="2" fillId="0" borderId="21" xfId="0" applyNumberFormat="1" applyFont="1" applyBorder="1" applyAlignment="1" applyProtection="1">
      <alignment/>
      <protection locked="0"/>
    </xf>
    <xf numFmtId="49" fontId="2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 applyProtection="1">
      <alignment/>
      <protection locked="0"/>
    </xf>
    <xf numFmtId="3" fontId="2" fillId="0" borderId="24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 wrapText="1"/>
    </xf>
    <xf numFmtId="0" fontId="37" fillId="0" borderId="11" xfId="0" applyFont="1" applyBorder="1" applyAlignment="1" applyProtection="1">
      <alignment horizontal="right" vertical="center"/>
      <protection locked="0"/>
    </xf>
    <xf numFmtId="175" fontId="37" fillId="0" borderId="11" xfId="0" applyNumberFormat="1" applyFont="1" applyBorder="1" applyAlignment="1" applyProtection="1">
      <alignment horizontal="right" vertical="center"/>
      <protection locked="0"/>
    </xf>
    <xf numFmtId="175" fontId="37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2" fillId="0" borderId="19" xfId="0" applyFont="1" applyBorder="1" applyAlignment="1" applyProtection="1">
      <alignment vertical="center" wrapText="1"/>
      <protection locked="0"/>
    </xf>
    <xf numFmtId="49" fontId="2" fillId="0" borderId="20" xfId="0" applyNumberFormat="1" applyFont="1" applyBorder="1" applyAlignment="1">
      <alignment vertical="center" wrapText="1"/>
    </xf>
    <xf numFmtId="171" fontId="2" fillId="0" borderId="0" xfId="0" applyNumberFormat="1" applyFont="1" applyAlignment="1">
      <alignment vertical="center"/>
    </xf>
    <xf numFmtId="0" fontId="2" fillId="0" borderId="22" xfId="0" applyFont="1" applyBorder="1" applyAlignment="1">
      <alignment vertical="center" wrapText="1"/>
    </xf>
    <xf numFmtId="175" fontId="37" fillId="0" borderId="39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75" fontId="37" fillId="0" borderId="34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37" fillId="0" borderId="33" xfId="0" applyFont="1" applyBorder="1" applyAlignment="1" applyProtection="1">
      <alignment horizontal="right" vertical="center"/>
      <protection locked="0"/>
    </xf>
    <xf numFmtId="0" fontId="19" fillId="0" borderId="22" xfId="0" applyFont="1" applyBorder="1" applyAlignment="1">
      <alignment horizontal="left" vertical="center" wrapText="1"/>
    </xf>
    <xf numFmtId="3" fontId="19" fillId="0" borderId="23" xfId="0" applyNumberFormat="1" applyFont="1" applyBorder="1" applyAlignment="1" applyProtection="1">
      <alignment horizontal="center" vertical="center"/>
      <protection/>
    </xf>
    <xf numFmtId="3" fontId="19" fillId="0" borderId="2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 vertical="center"/>
    </xf>
    <xf numFmtId="175" fontId="37" fillId="0" borderId="44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/>
    </xf>
    <xf numFmtId="0" fontId="37" fillId="0" borderId="34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9" fontId="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3" xfId="0" applyNumberFormat="1" applyFont="1" applyFill="1" applyBorder="1" applyAlignment="1" applyProtection="1">
      <alignment horizontal="center" vertical="center" wrapText="1"/>
      <protection/>
    </xf>
    <xf numFmtId="3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Font="1" applyFill="1" applyAlignment="1">
      <alignment vertical="center" wrapText="1"/>
    </xf>
    <xf numFmtId="0" fontId="2" fillId="0" borderId="16" xfId="0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 quotePrefix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>
      <alignment horizontal="left" vertical="center"/>
    </xf>
    <xf numFmtId="49" fontId="19" fillId="0" borderId="23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 locked="0"/>
    </xf>
    <xf numFmtId="0" fontId="19" fillId="0" borderId="2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6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2" fillId="0" borderId="0" xfId="0" applyFont="1" applyFill="1" applyAlignment="1">
      <alignment horizontal="right"/>
    </xf>
    <xf numFmtId="49" fontId="2" fillId="36" borderId="102" xfId="0" applyNumberFormat="1" applyFont="1" applyFill="1" applyBorder="1" applyAlignment="1">
      <alignment horizontal="left" vertical="top"/>
    </xf>
    <xf numFmtId="0" fontId="20" fillId="36" borderId="46" xfId="0" applyFont="1" applyFill="1" applyBorder="1" applyAlignment="1">
      <alignment horizontal="center" vertical="center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47" xfId="0" applyFont="1" applyFill="1" applyBorder="1" applyAlignment="1">
      <alignment horizontal="center" vertical="center" wrapText="1"/>
    </xf>
    <xf numFmtId="49" fontId="19" fillId="0" borderId="103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0" fontId="28" fillId="0" borderId="41" xfId="0" applyFont="1" applyBorder="1" applyAlignment="1">
      <alignment horizontal="center" wrapText="1"/>
    </xf>
    <xf numFmtId="0" fontId="2" fillId="0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49" fontId="2" fillId="0" borderId="103" xfId="0" applyNumberFormat="1" applyFont="1" applyFill="1" applyBorder="1" applyAlignment="1">
      <alignment horizontal="left" vertical="top"/>
    </xf>
    <xf numFmtId="0" fontId="28" fillId="0" borderId="11" xfId="0" applyFont="1" applyBorder="1" applyAlignment="1">
      <alignment horizontal="left" vertical="top" wrapText="1" indent="1"/>
    </xf>
    <xf numFmtId="49" fontId="2" fillId="0" borderId="104" xfId="0" applyNumberFormat="1" applyFont="1" applyFill="1" applyBorder="1" applyAlignment="1">
      <alignment horizontal="left" vertical="top"/>
    </xf>
    <xf numFmtId="0" fontId="28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49" fontId="19" fillId="0" borderId="104" xfId="0" applyNumberFormat="1" applyFont="1" applyFill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 indent="1"/>
    </xf>
    <xf numFmtId="49" fontId="19" fillId="0" borderId="105" xfId="0" applyNumberFormat="1" applyFont="1" applyFill="1" applyBorder="1" applyAlignment="1">
      <alignment horizontal="left" vertical="top"/>
    </xf>
    <xf numFmtId="0" fontId="28" fillId="0" borderId="33" xfId="0" applyFont="1" applyBorder="1" applyAlignment="1">
      <alignment horizontal="center" wrapText="1"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17" fillId="36" borderId="46" xfId="0" applyFont="1" applyFill="1" applyBorder="1" applyAlignment="1">
      <alignment horizontal="center" wrapText="1"/>
    </xf>
    <xf numFmtId="0" fontId="2" fillId="36" borderId="46" xfId="0" applyFont="1" applyFill="1" applyBorder="1" applyAlignment="1">
      <alignment/>
    </xf>
    <xf numFmtId="0" fontId="26" fillId="0" borderId="0" xfId="36" applyFont="1" applyAlignment="1">
      <alignment horizontal="center"/>
      <protection/>
    </xf>
    <xf numFmtId="0" fontId="22" fillId="0" borderId="0" xfId="36" applyFont="1" applyAlignment="1">
      <alignment horizontal="right" vertical="top" wrapText="1"/>
      <protection/>
    </xf>
    <xf numFmtId="0" fontId="26" fillId="0" borderId="0" xfId="36" applyFont="1" applyBorder="1" applyAlignment="1">
      <alignment/>
      <protection/>
    </xf>
    <xf numFmtId="0" fontId="26" fillId="0" borderId="0" xfId="36" applyFont="1" applyAlignment="1">
      <alignment horizontal="right"/>
      <protection/>
    </xf>
    <xf numFmtId="0" fontId="26" fillId="0" borderId="0" xfId="36" applyFont="1" applyAlignment="1">
      <alignment horizontal="left"/>
      <protection/>
    </xf>
    <xf numFmtId="0" fontId="23" fillId="0" borderId="0" xfId="36" applyFont="1" applyAlignment="1">
      <alignment horizontal="right" vertical="top"/>
      <protection/>
    </xf>
    <xf numFmtId="0" fontId="22" fillId="0" borderId="0" xfId="36" applyFont="1" applyAlignment="1">
      <alignment vertical="top" wrapText="1"/>
      <protection/>
    </xf>
    <xf numFmtId="0" fontId="22" fillId="0" borderId="0" xfId="36" applyFont="1" applyAlignment="1">
      <alignment horizontal="right" vertical="top"/>
      <protection/>
    </xf>
    <xf numFmtId="0" fontId="22" fillId="0" borderId="0" xfId="36" applyFont="1" applyBorder="1" applyAlignment="1">
      <alignment vertical="top"/>
      <protection/>
    </xf>
    <xf numFmtId="0" fontId="2" fillId="0" borderId="0" xfId="0" applyFont="1" applyFill="1" applyAlignment="1">
      <alignment/>
    </xf>
    <xf numFmtId="175" fontId="5" fillId="0" borderId="11" xfId="0" applyNumberFormat="1" applyFont="1" applyBorder="1" applyAlignment="1" applyProtection="1">
      <alignment horizontal="right" vertical="center"/>
      <protection locked="0"/>
    </xf>
    <xf numFmtId="3" fontId="17" fillId="33" borderId="23" xfId="0" applyNumberFormat="1" applyFont="1" applyFill="1" applyBorder="1" applyAlignment="1" applyProtection="1">
      <alignment vertical="center"/>
      <protection/>
    </xf>
    <xf numFmtId="3" fontId="17" fillId="33" borderId="23" xfId="0" applyNumberFormat="1" applyFont="1" applyFill="1" applyBorder="1" applyAlignment="1">
      <alignment vertical="center"/>
    </xf>
    <xf numFmtId="0" fontId="0" fillId="0" borderId="0" xfId="33" applyFont="1" applyAlignment="1" applyProtection="1">
      <alignment wrapText="1"/>
      <protection/>
    </xf>
    <xf numFmtId="0" fontId="0" fillId="0" borderId="0" xfId="33" applyFont="1" applyAlignment="1" applyProtection="1">
      <alignment/>
      <protection/>
    </xf>
    <xf numFmtId="0" fontId="0" fillId="0" borderId="72" xfId="0" applyFont="1" applyFill="1" applyBorder="1" applyAlignment="1" applyProtection="1">
      <alignment vertical="top" wrapText="1"/>
      <protection/>
    </xf>
    <xf numFmtId="49" fontId="0" fillId="0" borderId="6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84" xfId="35" applyFont="1" applyBorder="1" applyAlignment="1" applyProtection="1">
      <alignment horizontal="center" vertical="top"/>
      <protection locked="0"/>
    </xf>
    <xf numFmtId="0" fontId="9" fillId="0" borderId="0" xfId="35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0" xfId="35" applyFont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84" xfId="35" applyFont="1" applyBorder="1" applyAlignment="1" applyProtection="1">
      <alignment vertical="center" wrapText="1"/>
      <protection locked="0"/>
    </xf>
    <xf numFmtId="0" fontId="0" fillId="0" borderId="106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0" applyBorder="1" applyAlignment="1" applyProtection="1">
      <alignment horizontal="justify" vertical="center" wrapText="1"/>
      <protection locked="0"/>
    </xf>
    <xf numFmtId="0" fontId="0" fillId="0" borderId="0" xfId="33" applyFont="1" applyAlignment="1" applyProtection="1">
      <alignment wrapText="1"/>
      <protection/>
    </xf>
    <xf numFmtId="0" fontId="7" fillId="0" borderId="0" xfId="33" applyFont="1" applyAlignment="1" applyProtection="1">
      <alignment horizontal="center" wrapText="1"/>
      <protection/>
    </xf>
    <xf numFmtId="0" fontId="29" fillId="35" borderId="11" xfId="0" applyFont="1" applyFill="1" applyBorder="1" applyAlignment="1" applyProtection="1">
      <alignment horizontal="center" vertical="center" wrapText="1"/>
      <protection/>
    </xf>
    <xf numFmtId="0" fontId="29" fillId="35" borderId="33" xfId="0" applyFont="1" applyFill="1" applyBorder="1" applyAlignment="1" applyProtection="1">
      <alignment horizontal="center" vertical="center" wrapText="1"/>
      <protection/>
    </xf>
    <xf numFmtId="0" fontId="29" fillId="35" borderId="107" xfId="0" applyFont="1" applyFill="1" applyBorder="1" applyAlignment="1" applyProtection="1">
      <alignment horizontal="center" vertical="center" wrapText="1"/>
      <protection/>
    </xf>
    <xf numFmtId="0" fontId="29" fillId="35" borderId="108" xfId="0" applyFont="1" applyFill="1" applyBorder="1" applyAlignment="1" applyProtection="1">
      <alignment horizontal="center" vertical="center" wrapText="1"/>
      <protection/>
    </xf>
    <xf numFmtId="0" fontId="29" fillId="35" borderId="109" xfId="0" applyFont="1" applyFill="1" applyBorder="1" applyAlignment="1" applyProtection="1">
      <alignment horizontal="center" vertical="center" wrapText="1"/>
      <protection/>
    </xf>
    <xf numFmtId="0" fontId="29" fillId="35" borderId="44" xfId="0" applyFont="1" applyFill="1" applyBorder="1" applyAlignment="1" applyProtection="1">
      <alignment horizontal="center" vertical="center" wrapText="1"/>
      <protection/>
    </xf>
    <xf numFmtId="0" fontId="29" fillId="35" borderId="3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" fontId="16" fillId="36" borderId="50" xfId="0" applyNumberFormat="1" applyFont="1" applyFill="1" applyBorder="1" applyAlignment="1">
      <alignment horizontal="center" vertical="center" wrapText="1"/>
    </xf>
    <xf numFmtId="1" fontId="16" fillId="36" borderId="110" xfId="0" applyNumberFormat="1" applyFont="1" applyFill="1" applyBorder="1" applyAlignment="1">
      <alignment horizontal="center" vertical="center" wrapText="1"/>
    </xf>
    <xf numFmtId="1" fontId="16" fillId="36" borderId="51" xfId="0" applyNumberFormat="1" applyFont="1" applyFill="1" applyBorder="1" applyAlignment="1">
      <alignment horizontal="center" vertical="center" wrapText="1"/>
    </xf>
    <xf numFmtId="1" fontId="16" fillId="36" borderId="111" xfId="0" applyNumberFormat="1" applyFont="1" applyFill="1" applyBorder="1" applyAlignment="1">
      <alignment horizontal="center" vertical="center" wrapText="1"/>
    </xf>
    <xf numFmtId="1" fontId="16" fillId="0" borderId="33" xfId="0" applyNumberFormat="1" applyFont="1" applyBorder="1" applyAlignment="1">
      <alignment horizontal="center" vertical="center" wrapText="1"/>
    </xf>
    <xf numFmtId="1" fontId="16" fillId="0" borderId="41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51" xfId="0" applyNumberFormat="1" applyFont="1" applyBorder="1" applyAlignment="1">
      <alignment horizontal="center" vertical="center" wrapText="1"/>
    </xf>
    <xf numFmtId="1" fontId="16" fillId="0" borderId="112" xfId="0" applyNumberFormat="1" applyFont="1" applyBorder="1" applyAlignment="1">
      <alignment horizontal="center" vertical="center" wrapText="1"/>
    </xf>
    <xf numFmtId="1" fontId="16" fillId="0" borderId="113" xfId="0" applyNumberFormat="1" applyFont="1" applyBorder="1" applyAlignment="1">
      <alignment horizontal="center" vertical="center" wrapText="1"/>
    </xf>
    <xf numFmtId="1" fontId="16" fillId="0" borderId="114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115" xfId="0" applyNumberFormat="1" applyFont="1" applyBorder="1" applyAlignment="1">
      <alignment horizontal="center" vertical="center" wrapText="1"/>
    </xf>
    <xf numFmtId="1" fontId="16" fillId="0" borderId="49" xfId="0" applyNumberFormat="1" applyFont="1" applyBorder="1" applyAlignment="1">
      <alignment horizontal="center" vertical="center" wrapText="1"/>
    </xf>
    <xf numFmtId="49" fontId="16" fillId="0" borderId="116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" fontId="15" fillId="0" borderId="116" xfId="0" applyNumberFormat="1" applyFont="1" applyBorder="1" applyAlignment="1">
      <alignment horizontal="center" vertical="center" wrapText="1"/>
    </xf>
    <xf numFmtId="1" fontId="15" fillId="0" borderId="117" xfId="0" applyNumberFormat="1" applyFont="1" applyBorder="1" applyAlignment="1">
      <alignment horizontal="center" vertical="center" wrapText="1"/>
    </xf>
    <xf numFmtId="1" fontId="15" fillId="0" borderId="118" xfId="0" applyNumberFormat="1" applyFont="1" applyBorder="1" applyAlignment="1">
      <alignment horizontal="center" vertical="center" wrapText="1"/>
    </xf>
    <xf numFmtId="1" fontId="15" fillId="0" borderId="119" xfId="0" applyNumberFormat="1" applyFont="1" applyBorder="1" applyAlignment="1">
      <alignment horizontal="center" vertical="center" wrapText="1"/>
    </xf>
    <xf numFmtId="1" fontId="16" fillId="0" borderId="120" xfId="0" applyNumberFormat="1" applyFont="1" applyBorder="1" applyAlignment="1">
      <alignment horizontal="center" vertical="center" wrapText="1"/>
    </xf>
    <xf numFmtId="1" fontId="16" fillId="0" borderId="121" xfId="0" applyNumberFormat="1" applyFont="1" applyBorder="1" applyAlignment="1">
      <alignment horizontal="center" vertical="center" wrapText="1"/>
    </xf>
    <xf numFmtId="1" fontId="16" fillId="0" borderId="122" xfId="0" applyNumberFormat="1" applyFont="1" applyBorder="1" applyAlignment="1">
      <alignment horizontal="center" vertical="center" wrapText="1"/>
    </xf>
    <xf numFmtId="1" fontId="16" fillId="0" borderId="48" xfId="0" applyNumberFormat="1" applyFont="1" applyBorder="1" applyAlignment="1">
      <alignment horizontal="center" vertical="center" wrapText="1"/>
    </xf>
    <xf numFmtId="0" fontId="32" fillId="0" borderId="0" xfId="0" applyFont="1" applyAlignment="1" applyProtection="1">
      <alignment horizontal="justify"/>
      <protection/>
    </xf>
    <xf numFmtId="0" fontId="28" fillId="0" borderId="0" xfId="0" applyFont="1" applyAlignment="1" applyProtection="1">
      <alignment horizontal="center" wrapText="1"/>
      <protection/>
    </xf>
    <xf numFmtId="0" fontId="28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37" fontId="23" fillId="0" borderId="101" xfId="0" applyNumberFormat="1" applyFont="1" applyBorder="1" applyAlignment="1" applyProtection="1">
      <alignment horizontal="center" wrapText="1"/>
      <protection locked="0"/>
    </xf>
    <xf numFmtId="37" fontId="23" fillId="0" borderId="96" xfId="0" applyNumberFormat="1" applyFont="1" applyBorder="1" applyAlignment="1" applyProtection="1">
      <alignment horizontal="center" wrapText="1"/>
      <protection locked="0"/>
    </xf>
    <xf numFmtId="37" fontId="23" fillId="0" borderId="18" xfId="0" applyNumberFormat="1" applyFont="1" applyBorder="1" applyAlignment="1" applyProtection="1">
      <alignment horizontal="center" wrapText="1"/>
      <protection locked="0"/>
    </xf>
    <xf numFmtId="37" fontId="23" fillId="0" borderId="76" xfId="0" applyNumberFormat="1" applyFont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justify" vertical="center" wrapText="1"/>
      <protection/>
    </xf>
    <xf numFmtId="37" fontId="23" fillId="0" borderId="123" xfId="0" applyNumberFormat="1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/>
      <protection/>
    </xf>
    <xf numFmtId="0" fontId="28" fillId="0" borderId="0" xfId="37" applyFont="1" applyFill="1" applyAlignment="1">
      <alignment horizontal="center"/>
      <protection/>
    </xf>
    <xf numFmtId="0" fontId="2" fillId="0" borderId="88" xfId="37" applyFont="1" applyFill="1" applyBorder="1" applyAlignment="1">
      <alignment horizontal="center" vertical="center" wrapText="1"/>
      <protection/>
    </xf>
    <xf numFmtId="0" fontId="2" fillId="0" borderId="72" xfId="37" applyFont="1" applyFill="1" applyBorder="1" applyAlignment="1">
      <alignment horizontal="center" vertical="center" wrapText="1"/>
      <protection/>
    </xf>
    <xf numFmtId="0" fontId="2" fillId="0" borderId="86" xfId="37" applyFont="1" applyFill="1" applyBorder="1" applyAlignment="1">
      <alignment horizontal="center" vertical="center" wrapText="1"/>
      <protection/>
    </xf>
    <xf numFmtId="0" fontId="2" fillId="0" borderId="60" xfId="37" applyFont="1" applyFill="1" applyBorder="1" applyAlignment="1">
      <alignment horizontal="center" vertical="center" wrapText="1"/>
      <protection/>
    </xf>
    <xf numFmtId="0" fontId="2" fillId="0" borderId="89" xfId="37" applyFont="1" applyFill="1" applyBorder="1" applyAlignment="1">
      <alignment horizontal="center" vertical="center" wrapText="1"/>
      <protection/>
    </xf>
    <xf numFmtId="0" fontId="2" fillId="0" borderId="101" xfId="37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right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19" fillId="0" borderId="8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center" vertical="center" wrapText="1"/>
      <protection/>
    </xf>
    <xf numFmtId="0" fontId="2" fillId="0" borderId="8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19" fillId="0" borderId="86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 wrapText="1"/>
    </xf>
    <xf numFmtId="0" fontId="2" fillId="0" borderId="8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01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 vertical="center"/>
    </xf>
    <xf numFmtId="49" fontId="2" fillId="0" borderId="126" xfId="0" applyNumberFormat="1" applyFont="1" applyFill="1" applyBorder="1" applyAlignment="1">
      <alignment horizontal="center"/>
    </xf>
    <xf numFmtId="49" fontId="2" fillId="0" borderId="127" xfId="0" applyNumberFormat="1" applyFont="1" applyFill="1" applyBorder="1" applyAlignment="1">
      <alignment horizontal="center"/>
    </xf>
    <xf numFmtId="49" fontId="2" fillId="0" borderId="89" xfId="0" applyNumberFormat="1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/>
    </xf>
    <xf numFmtId="49" fontId="2" fillId="0" borderId="88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/>
    </xf>
    <xf numFmtId="49" fontId="2" fillId="0" borderId="128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6" fillId="0" borderId="67" xfId="36" applyFont="1" applyBorder="1" applyAlignment="1" applyProtection="1">
      <alignment horizontal="center"/>
      <protection locked="0"/>
    </xf>
    <xf numFmtId="0" fontId="23" fillId="0" borderId="0" xfId="36" applyFont="1" applyBorder="1" applyAlignment="1">
      <alignment horizontal="center" vertical="top"/>
      <protection/>
    </xf>
    <xf numFmtId="0" fontId="22" fillId="0" borderId="67" xfId="36" applyFont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2" fillId="33" borderId="19" xfId="0" applyFont="1" applyFill="1" applyBorder="1" applyAlignment="1">
      <alignment vertical="center"/>
    </xf>
    <xf numFmtId="49" fontId="2" fillId="33" borderId="20" xfId="0" applyNumberFormat="1" applyFont="1" applyFill="1" applyBorder="1" applyAlignment="1">
      <alignment horizontal="center" vertical="center"/>
    </xf>
    <xf numFmtId="3" fontId="2" fillId="33" borderId="129" xfId="0" applyNumberFormat="1" applyFont="1" applyFill="1" applyBorder="1" applyAlignment="1" applyProtection="1">
      <alignment vertical="center"/>
      <protection locked="0"/>
    </xf>
    <xf numFmtId="3" fontId="2" fillId="33" borderId="21" xfId="0" applyNumberFormat="1" applyFont="1" applyFill="1" applyBorder="1" applyAlignment="1" applyProtection="1">
      <alignment vertical="center"/>
      <protection locked="0"/>
    </xf>
    <xf numFmtId="3" fontId="2" fillId="33" borderId="20" xfId="0" applyNumberFormat="1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 locked="0"/>
    </xf>
    <xf numFmtId="3" fontId="2" fillId="33" borderId="20" xfId="0" applyNumberFormat="1" applyFont="1" applyFill="1" applyBorder="1" applyAlignment="1" applyProtection="1">
      <alignment vertical="center"/>
      <protection locked="0"/>
    </xf>
    <xf numFmtId="0" fontId="2" fillId="33" borderId="20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/>
    </xf>
    <xf numFmtId="3" fontId="2" fillId="33" borderId="130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>
      <alignment vertical="center"/>
    </xf>
    <xf numFmtId="1" fontId="2" fillId="0" borderId="0" xfId="0" applyNumberFormat="1" applyFont="1" applyBorder="1" applyAlignment="1" applyProtection="1">
      <alignment vertical="center" wrapText="1"/>
      <protection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37" fontId="2" fillId="0" borderId="17" xfId="63" applyNumberFormat="1" applyFont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37" fontId="2" fillId="0" borderId="20" xfId="63" applyNumberFormat="1" applyFont="1" applyBorder="1" applyAlignment="1" applyProtection="1">
      <alignment vertical="center"/>
      <protection locked="0"/>
    </xf>
    <xf numFmtId="37" fontId="2" fillId="0" borderId="20" xfId="63" applyNumberFormat="1" applyFont="1" applyBorder="1" applyAlignment="1" applyProtection="1">
      <alignment vertical="center"/>
      <protection/>
    </xf>
    <xf numFmtId="37" fontId="2" fillId="0" borderId="20" xfId="63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63" applyNumberFormat="1" applyFont="1" applyFill="1" applyBorder="1" applyAlignment="1" applyProtection="1">
      <alignment vertical="center"/>
      <protection locked="0"/>
    </xf>
    <xf numFmtId="37" fontId="2" fillId="0" borderId="20" xfId="63" applyNumberFormat="1" applyFont="1" applyFill="1" applyBorder="1" applyAlignment="1" applyProtection="1">
      <alignment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37" fontId="2" fillId="0" borderId="23" xfId="63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9" xfId="37" applyNumberFormat="1" applyFont="1" applyFill="1" applyBorder="1" applyAlignment="1">
      <alignment vertical="center" wrapText="1"/>
      <protection/>
    </xf>
    <xf numFmtId="49" fontId="2" fillId="0" borderId="16" xfId="37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49" fontId="2" fillId="0" borderId="75" xfId="0" applyNumberFormat="1" applyFont="1" applyFill="1" applyBorder="1" applyAlignment="1" applyProtection="1">
      <alignment horizontal="center" vertical="center" wrapText="1"/>
      <protection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top" wrapText="1"/>
      <protection/>
    </xf>
    <xf numFmtId="49" fontId="2" fillId="0" borderId="28" xfId="0" applyNumberFormat="1" applyFont="1" applyFill="1" applyBorder="1" applyAlignment="1" applyProtection="1">
      <alignment horizontal="center" vertical="top" wrapText="1"/>
      <protection/>
    </xf>
    <xf numFmtId="0" fontId="2" fillId="0" borderId="28" xfId="0" applyFont="1" applyFill="1" applyBorder="1" applyAlignment="1" applyProtection="1">
      <alignment horizontal="center" vertical="top" wrapText="1"/>
      <protection/>
    </xf>
    <xf numFmtId="0" fontId="2" fillId="0" borderId="7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vertical="top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vertical="top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49" fontId="2" fillId="0" borderId="75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73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88" xfId="0" applyFont="1" applyFill="1" applyBorder="1" applyAlignment="1" applyProtection="1">
      <alignment horizontal="center" vertical="top" wrapText="1"/>
      <protection/>
    </xf>
    <xf numFmtId="49" fontId="2" fillId="0" borderId="86" xfId="0" applyNumberFormat="1" applyFont="1" applyFill="1" applyBorder="1" applyAlignment="1" applyProtection="1">
      <alignment horizontal="center" vertical="top" wrapText="1"/>
      <protection/>
    </xf>
    <xf numFmtId="0" fontId="2" fillId="0" borderId="86" xfId="0" applyFont="1" applyFill="1" applyBorder="1" applyAlignment="1" applyProtection="1">
      <alignment horizontal="center" vertical="top" wrapText="1"/>
      <protection/>
    </xf>
    <xf numFmtId="0" fontId="2" fillId="0" borderId="89" xfId="0" applyFont="1" applyFill="1" applyBorder="1" applyAlignment="1" applyProtection="1">
      <alignment horizontal="center" vertical="top" wrapText="1"/>
      <protection/>
    </xf>
    <xf numFmtId="49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horizontal="center" vertical="top" wrapText="1"/>
      <protection/>
    </xf>
    <xf numFmtId="0" fontId="2" fillId="0" borderId="21" xfId="0" applyFont="1" applyFill="1" applyBorder="1" applyAlignment="1" applyProtection="1">
      <alignment horizontal="center" vertical="top" wrapText="1"/>
      <protection/>
    </xf>
    <xf numFmtId="0" fontId="2" fillId="0" borderId="60" xfId="0" applyFont="1" applyFill="1" applyBorder="1" applyAlignment="1" applyProtection="1">
      <alignment horizontal="center" vertical="top" wrapText="1"/>
      <protection/>
    </xf>
    <xf numFmtId="0" fontId="2" fillId="0" borderId="60" xfId="0" applyFont="1" applyFill="1" applyBorder="1" applyAlignment="1" applyProtection="1">
      <alignment horizontal="center" vertical="top" wrapText="1"/>
      <protection/>
    </xf>
    <xf numFmtId="0" fontId="2" fillId="0" borderId="101" xfId="0" applyFont="1" applyFill="1" applyBorder="1" applyAlignment="1" applyProtection="1">
      <alignment horizontal="center" vertical="top" wrapText="1"/>
      <protection/>
    </xf>
    <xf numFmtId="49" fontId="2" fillId="0" borderId="66" xfId="0" applyNumberFormat="1" applyFont="1" applyBorder="1" applyAlignment="1" applyProtection="1" quotePrefix="1">
      <alignment wrapText="1"/>
      <protection/>
    </xf>
    <xf numFmtId="49" fontId="2" fillId="0" borderId="69" xfId="0" applyNumberFormat="1" applyFont="1" applyBorder="1" applyAlignment="1" applyProtection="1">
      <alignment horizontal="center" wrapText="1"/>
      <protection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0. Form 1.new" xfId="33"/>
    <cellStyle name="Normal_F5Ikis" xfId="34"/>
    <cellStyle name="Normal_Form5" xfId="35"/>
    <cellStyle name="Normal_NEW Statement_brokers_FINAL 1" xfId="36"/>
    <cellStyle name="Normal_rezal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28575"/>
          <a:ext cx="3552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3" name="Line 3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9525</xdr:colOff>
      <xdr:row>4</xdr:row>
      <xdr:rowOff>9525</xdr:rowOff>
    </xdr:to>
    <xdr:sp>
      <xdr:nvSpPr>
        <xdr:cNvPr id="4" name="Line 1"/>
        <xdr:cNvSpPr>
          <a:spLocks/>
        </xdr:cNvSpPr>
      </xdr:nvSpPr>
      <xdr:spPr>
        <a:xfrm>
          <a:off x="28575" y="28575"/>
          <a:ext cx="3552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5" name="Line 2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6" name="Line 3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9525</xdr:colOff>
      <xdr:row>4</xdr:row>
      <xdr:rowOff>9525</xdr:rowOff>
    </xdr:to>
    <xdr:sp>
      <xdr:nvSpPr>
        <xdr:cNvPr id="7" name="Line 1"/>
        <xdr:cNvSpPr>
          <a:spLocks/>
        </xdr:cNvSpPr>
      </xdr:nvSpPr>
      <xdr:spPr>
        <a:xfrm>
          <a:off x="28575" y="28575"/>
          <a:ext cx="3552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8" name="Line 2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9" name="Line 3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9525</xdr:colOff>
      <xdr:row>4</xdr:row>
      <xdr:rowOff>9525</xdr:rowOff>
    </xdr:to>
    <xdr:sp>
      <xdr:nvSpPr>
        <xdr:cNvPr id="10" name="Line 1"/>
        <xdr:cNvSpPr>
          <a:spLocks/>
        </xdr:cNvSpPr>
      </xdr:nvSpPr>
      <xdr:spPr>
        <a:xfrm>
          <a:off x="28575" y="28575"/>
          <a:ext cx="3552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11" name="Line 2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9525</xdr:colOff>
      <xdr:row>24</xdr:row>
      <xdr:rowOff>9525</xdr:rowOff>
    </xdr:to>
    <xdr:sp>
      <xdr:nvSpPr>
        <xdr:cNvPr id="12" name="Line 3"/>
        <xdr:cNvSpPr>
          <a:spLocks/>
        </xdr:cNvSpPr>
      </xdr:nvSpPr>
      <xdr:spPr>
        <a:xfrm>
          <a:off x="28575" y="3962400"/>
          <a:ext cx="35528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28</xdr:row>
      <xdr:rowOff>161925</xdr:rowOff>
    </xdr:from>
    <xdr:to>
      <xdr:col>2</xdr:col>
      <xdr:colOff>66675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67025" y="5076825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295275</xdr:colOff>
      <xdr:row>28</xdr:row>
      <xdr:rowOff>161925</xdr:rowOff>
    </xdr:from>
    <xdr:to>
      <xdr:col>2</xdr:col>
      <xdr:colOff>66675</xdr:colOff>
      <xdr:row>29</xdr:row>
      <xdr:rowOff>57150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67025" y="5076825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295275</xdr:colOff>
      <xdr:row>28</xdr:row>
      <xdr:rowOff>161925</xdr:rowOff>
    </xdr:from>
    <xdr:to>
      <xdr:col>2</xdr:col>
      <xdr:colOff>66675</xdr:colOff>
      <xdr:row>29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67025" y="5076825"/>
          <a:ext cx="133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776"/>
      <c r="I4" s="775"/>
    </row>
    <row r="5" ht="14.25">
      <c r="I5" s="3"/>
    </row>
    <row r="6" ht="18.75">
      <c r="I6" s="6" t="s">
        <v>0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5:8" ht="45" customHeight="1">
      <c r="E11" s="777" t="s">
        <v>1</v>
      </c>
      <c r="F11" s="777"/>
      <c r="G11" s="777"/>
      <c r="H11" s="777"/>
    </row>
    <row r="12" ht="22.5">
      <c r="G12" s="9"/>
    </row>
    <row r="13" spans="5:7" ht="15.7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 t="s">
        <v>2</v>
      </c>
      <c r="F15" s="13"/>
      <c r="G15" s="14">
        <v>40908</v>
      </c>
      <c r="H15" s="15"/>
      <c r="I15" s="16"/>
    </row>
    <row r="16" spans="5:7" ht="15">
      <c r="E16" s="10"/>
      <c r="F16" s="10"/>
      <c r="G16" s="17" t="s">
        <v>3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778" t="s">
        <v>8</v>
      </c>
      <c r="H20" s="779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778" t="s">
        <v>11</v>
      </c>
      <c r="H22" s="779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30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3.25" customHeight="1" thickBot="1">
      <c r="B30" s="33" t="s">
        <v>19</v>
      </c>
      <c r="E30" s="25"/>
      <c r="F30" s="773" t="s">
        <v>20</v>
      </c>
      <c r="G30" s="773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774" t="s">
        <v>23</v>
      </c>
      <c r="C32" s="775"/>
      <c r="D32" s="775"/>
      <c r="E32" s="775"/>
      <c r="F32" s="773" t="s">
        <v>20</v>
      </c>
      <c r="G32" s="773"/>
      <c r="H32" s="35" t="s">
        <v>21</v>
      </c>
      <c r="I32" s="28" t="s">
        <v>22</v>
      </c>
    </row>
    <row r="33" spans="2:8" ht="23.25" customHeight="1">
      <c r="B33" s="775"/>
      <c r="C33" s="775"/>
      <c r="D33" s="775"/>
      <c r="E33" s="775"/>
      <c r="F33" s="5"/>
      <c r="G33" s="20"/>
      <c r="H33" s="12"/>
    </row>
    <row r="34" spans="5:7" ht="15">
      <c r="E34" s="37"/>
      <c r="F34" s="37"/>
      <c r="G34" s="37"/>
    </row>
  </sheetData>
  <sheetProtection/>
  <mergeCells count="7">
    <mergeCell ref="F30:G30"/>
    <mergeCell ref="B32:E33"/>
    <mergeCell ref="F32:G32"/>
    <mergeCell ref="H4:I4"/>
    <mergeCell ref="E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62.28125" style="1" customWidth="1"/>
    <col min="8" max="8" width="27.140625" style="1" customWidth="1"/>
    <col min="9" max="9" width="23.2812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37.5" customHeight="1">
      <c r="G4" s="4"/>
      <c r="H4" s="776"/>
      <c r="I4" s="788"/>
    </row>
    <row r="5" ht="14.25">
      <c r="I5" s="3"/>
    </row>
    <row r="6" ht="18.75">
      <c r="I6" s="6" t="s">
        <v>297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5" customHeight="1">
      <c r="E9" s="8"/>
      <c r="F9" s="8"/>
      <c r="G9" s="8"/>
    </row>
    <row r="10" spans="5:7" ht="15" customHeight="1">
      <c r="E10" s="8"/>
      <c r="F10" s="8"/>
      <c r="G10" s="8"/>
    </row>
    <row r="11" ht="96.75" customHeight="1">
      <c r="G11" s="82" t="s">
        <v>298</v>
      </c>
    </row>
    <row r="12" ht="22.5">
      <c r="G12" s="83"/>
    </row>
    <row r="13" spans="5:7" ht="22.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81" t="s">
        <v>695</v>
      </c>
      <c r="H15" s="15"/>
      <c r="I15" s="16"/>
    </row>
    <row r="16" spans="5:7" ht="15">
      <c r="E16" s="10"/>
      <c r="F16" s="10"/>
      <c r="G16" s="17" t="s">
        <v>154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778" t="s">
        <v>8</v>
      </c>
      <c r="H20" s="779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778" t="s">
        <v>11</v>
      </c>
      <c r="H22" s="779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768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773" t="s">
        <v>20</v>
      </c>
      <c r="G30" s="773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774" t="s">
        <v>23</v>
      </c>
      <c r="C32" s="788"/>
      <c r="D32" s="788"/>
      <c r="E32" s="788"/>
      <c r="F32" s="773" t="s">
        <v>20</v>
      </c>
      <c r="G32" s="773"/>
      <c r="H32" s="35" t="s">
        <v>21</v>
      </c>
      <c r="I32" s="28" t="s">
        <v>22</v>
      </c>
    </row>
    <row r="33" spans="2:8" ht="26.25" customHeight="1">
      <c r="B33" s="788"/>
      <c r="C33" s="788"/>
      <c r="D33" s="788"/>
      <c r="E33" s="788"/>
      <c r="F33" s="767"/>
      <c r="G33" s="20"/>
      <c r="H33" s="12"/>
    </row>
    <row r="34" spans="5:7" ht="15">
      <c r="E34" s="37"/>
      <c r="F34" s="37"/>
      <c r="G34" s="37"/>
    </row>
    <row r="36" ht="15">
      <c r="G36" s="182" t="s">
        <v>299</v>
      </c>
    </row>
    <row r="37" ht="12.75">
      <c r="C37" s="183"/>
    </row>
    <row r="38" spans="2:9" ht="30.75" customHeight="1">
      <c r="B38" s="822" t="s">
        <v>300</v>
      </c>
      <c r="C38" s="783"/>
      <c r="D38" s="783"/>
      <c r="E38" s="783"/>
      <c r="F38" s="783"/>
      <c r="G38" s="783"/>
      <c r="H38" s="783"/>
      <c r="I38" s="783"/>
    </row>
  </sheetData>
  <sheetProtection/>
  <mergeCells count="7">
    <mergeCell ref="B32:E33"/>
    <mergeCell ref="F32:G32"/>
    <mergeCell ref="B38:I38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31">
      <selection activeCell="A10" sqref="A10"/>
    </sheetView>
  </sheetViews>
  <sheetFormatPr defaultColWidth="9.140625" defaultRowHeight="12.75"/>
  <cols>
    <col min="1" max="1" width="75.57421875" style="195" customWidth="1"/>
    <col min="2" max="2" width="55.7109375" style="195" customWidth="1"/>
    <col min="3" max="16384" width="9.140625" style="195" customWidth="1"/>
  </cols>
  <sheetData>
    <row r="1" spans="1:2" s="184" customFormat="1" ht="34.5" customHeight="1">
      <c r="A1" s="823" t="s">
        <v>301</v>
      </c>
      <c r="B1" s="823"/>
    </row>
    <row r="2" spans="1:2" s="184" customFormat="1" ht="14.25">
      <c r="A2" s="185"/>
      <c r="B2" s="186"/>
    </row>
    <row r="3" spans="1:2" s="184" customFormat="1" ht="19.5" customHeight="1">
      <c r="A3" s="824" t="s">
        <v>302</v>
      </c>
      <c r="B3" s="824"/>
    </row>
    <row r="4" spans="1:2" s="184" customFormat="1" ht="14.25">
      <c r="A4" s="187"/>
      <c r="B4" s="186"/>
    </row>
    <row r="5" spans="1:2" s="184" customFormat="1" ht="19.5" customHeight="1">
      <c r="A5" s="825" t="s">
        <v>303</v>
      </c>
      <c r="B5" s="825"/>
    </row>
    <row r="6" spans="1:2" s="184" customFormat="1" ht="14.25">
      <c r="A6" s="187"/>
      <c r="B6" s="186"/>
    </row>
    <row r="7" spans="1:2" s="184" customFormat="1" ht="28.5" customHeight="1">
      <c r="A7" s="826" t="s">
        <v>304</v>
      </c>
      <c r="B7" s="826"/>
    </row>
    <row r="8" spans="1:2" s="184" customFormat="1" ht="14.25">
      <c r="A8" s="188"/>
      <c r="B8" s="186"/>
    </row>
    <row r="9" spans="1:2" s="184" customFormat="1" ht="21.75" customHeight="1" thickBot="1">
      <c r="A9" s="189" t="s">
        <v>305</v>
      </c>
      <c r="B9" s="190" t="s">
        <v>306</v>
      </c>
    </row>
    <row r="10" spans="1:2" s="193" customFormat="1" ht="36.75" customHeight="1" thickBot="1">
      <c r="A10" s="191" t="s">
        <v>307</v>
      </c>
      <c r="B10" s="192" t="s">
        <v>308</v>
      </c>
    </row>
    <row r="11" spans="1:2" ht="12.75">
      <c r="A11" s="194" t="s">
        <v>309</v>
      </c>
      <c r="B11" s="830" t="s">
        <v>310</v>
      </c>
    </row>
    <row r="12" spans="1:2" ht="12.75">
      <c r="A12" s="196"/>
      <c r="B12" s="828"/>
    </row>
    <row r="13" spans="1:2" ht="12.75">
      <c r="A13" s="196"/>
      <c r="B13" s="828"/>
    </row>
    <row r="14" spans="1:2" ht="12.75">
      <c r="A14" s="196"/>
      <c r="B14" s="828"/>
    </row>
    <row r="15" spans="1:2" ht="12.75">
      <c r="A15" s="196"/>
      <c r="B15" s="828"/>
    </row>
    <row r="16" spans="1:2" ht="12.75">
      <c r="A16" s="196"/>
      <c r="B16" s="829"/>
    </row>
    <row r="17" spans="1:2" ht="12.75">
      <c r="A17" s="197" t="s">
        <v>311</v>
      </c>
      <c r="B17" s="198" t="s">
        <v>312</v>
      </c>
    </row>
    <row r="18" spans="1:2" ht="12.75">
      <c r="A18" s="196"/>
      <c r="B18" s="198" t="s">
        <v>313</v>
      </c>
    </row>
    <row r="19" spans="1:2" ht="12.75">
      <c r="A19" s="196"/>
      <c r="B19" s="198" t="s">
        <v>314</v>
      </c>
    </row>
    <row r="20" spans="1:2" ht="12.75">
      <c r="A20" s="196"/>
      <c r="B20" s="198" t="s">
        <v>315</v>
      </c>
    </row>
    <row r="21" spans="1:2" ht="12.75">
      <c r="A21" s="196"/>
      <c r="B21" s="198" t="s">
        <v>316</v>
      </c>
    </row>
    <row r="22" spans="1:2" ht="12.75">
      <c r="A22" s="196"/>
      <c r="B22" s="198" t="s">
        <v>317</v>
      </c>
    </row>
    <row r="23" spans="1:2" ht="12.75">
      <c r="A23" s="197" t="s">
        <v>318</v>
      </c>
      <c r="B23" s="827" t="s">
        <v>319</v>
      </c>
    </row>
    <row r="24" spans="1:2" ht="12.75">
      <c r="A24" s="196"/>
      <c r="B24" s="828"/>
    </row>
    <row r="25" spans="1:2" ht="12.75">
      <c r="A25" s="196"/>
      <c r="B25" s="828"/>
    </row>
    <row r="26" spans="1:2" ht="12.75">
      <c r="A26" s="196"/>
      <c r="B26" s="828"/>
    </row>
    <row r="27" spans="1:2" ht="12.75">
      <c r="A27" s="196"/>
      <c r="B27" s="829"/>
    </row>
    <row r="28" spans="1:2" ht="19.5" customHeight="1">
      <c r="A28" s="197" t="s">
        <v>320</v>
      </c>
      <c r="B28" s="827"/>
    </row>
    <row r="29" spans="1:2" ht="26.25" customHeight="1">
      <c r="A29" s="196"/>
      <c r="B29" s="829"/>
    </row>
    <row r="30" spans="1:2" ht="34.5" customHeight="1">
      <c r="A30" s="197" t="s">
        <v>321</v>
      </c>
      <c r="B30" s="827" t="s">
        <v>322</v>
      </c>
    </row>
    <row r="31" spans="1:2" ht="12.75">
      <c r="A31" s="199"/>
      <c r="B31" s="829"/>
    </row>
    <row r="32" spans="1:2" ht="25.5">
      <c r="A32" s="197" t="s">
        <v>323</v>
      </c>
      <c r="B32" s="827" t="s">
        <v>324</v>
      </c>
    </row>
    <row r="33" spans="1:2" ht="12.75">
      <c r="A33" s="196"/>
      <c r="B33" s="828"/>
    </row>
    <row r="34" spans="1:2" ht="12.75">
      <c r="A34" s="196"/>
      <c r="B34" s="829"/>
    </row>
    <row r="35" spans="1:2" ht="25.5">
      <c r="A35" s="197" t="s">
        <v>325</v>
      </c>
      <c r="B35" s="827" t="s">
        <v>326</v>
      </c>
    </row>
    <row r="36" spans="1:2" ht="12.75">
      <c r="A36" s="196"/>
      <c r="B36" s="828"/>
    </row>
    <row r="37" spans="1:2" ht="12.75">
      <c r="A37" s="196"/>
      <c r="B37" s="828"/>
    </row>
    <row r="38" spans="1:2" ht="12.75">
      <c r="A38" s="196"/>
      <c r="B38" s="828"/>
    </row>
    <row r="39" spans="1:2" ht="12.75">
      <c r="A39" s="196"/>
      <c r="B39" s="829"/>
    </row>
    <row r="40" spans="1:2" ht="25.5">
      <c r="A40" s="197" t="s">
        <v>327</v>
      </c>
      <c r="B40" s="827" t="s">
        <v>328</v>
      </c>
    </row>
    <row r="41" spans="1:2" ht="12.75">
      <c r="A41" s="196"/>
      <c r="B41" s="828"/>
    </row>
    <row r="42" spans="1:2" ht="12.75">
      <c r="A42" s="196"/>
      <c r="B42" s="828"/>
    </row>
    <row r="43" spans="1:2" ht="12.75">
      <c r="A43" s="196"/>
      <c r="B43" s="829"/>
    </row>
    <row r="44" spans="1:2" ht="12.75">
      <c r="A44" s="197" t="s">
        <v>329</v>
      </c>
      <c r="B44" s="827" t="s">
        <v>330</v>
      </c>
    </row>
    <row r="45" spans="1:2" ht="12.75">
      <c r="A45" s="197"/>
      <c r="B45" s="828"/>
    </row>
    <row r="46" spans="1:2" ht="12.75">
      <c r="A46" s="197"/>
      <c r="B46" s="828"/>
    </row>
    <row r="47" spans="1:2" ht="12.75">
      <c r="A47" s="197"/>
      <c r="B47" s="828"/>
    </row>
    <row r="48" spans="1:2" ht="12.75">
      <c r="A48" s="196"/>
      <c r="B48" s="829"/>
    </row>
    <row r="49" spans="1:2" ht="12.75">
      <c r="A49" s="197" t="s">
        <v>331</v>
      </c>
      <c r="B49" s="827" t="s">
        <v>332</v>
      </c>
    </row>
    <row r="50" spans="1:2" ht="12.75">
      <c r="A50" s="196" t="s">
        <v>333</v>
      </c>
      <c r="B50" s="828"/>
    </row>
    <row r="51" spans="1:2" ht="12.75">
      <c r="A51" s="196"/>
      <c r="B51" s="829"/>
    </row>
    <row r="52" spans="1:2" ht="12.75">
      <c r="A52" s="200" t="s">
        <v>334</v>
      </c>
      <c r="B52" s="827" t="s">
        <v>335</v>
      </c>
    </row>
    <row r="53" spans="1:2" ht="12.75">
      <c r="A53" s="196"/>
      <c r="B53" s="828"/>
    </row>
    <row r="54" spans="1:2" ht="13.5" thickBot="1">
      <c r="A54" s="201"/>
      <c r="B54" s="832"/>
    </row>
    <row r="55" spans="1:2" ht="12">
      <c r="A55" s="202"/>
      <c r="B55" s="202"/>
    </row>
    <row r="56" spans="1:2" ht="14.25">
      <c r="A56" s="825" t="s">
        <v>336</v>
      </c>
      <c r="B56" s="825"/>
    </row>
    <row r="57" spans="1:2" ht="14.25">
      <c r="A57" s="203"/>
      <c r="B57" s="186"/>
    </row>
    <row r="58" spans="1:2" ht="12">
      <c r="A58" s="204"/>
      <c r="B58" s="205"/>
    </row>
    <row r="59" spans="1:2" ht="14.25">
      <c r="A59" s="833" t="s">
        <v>337</v>
      </c>
      <c r="B59" s="833"/>
    </row>
    <row r="60" spans="1:2" ht="14.25">
      <c r="A60" s="825" t="s">
        <v>338</v>
      </c>
      <c r="B60" s="825"/>
    </row>
    <row r="61" spans="1:2" ht="12">
      <c r="A61" s="206"/>
      <c r="B61" s="205"/>
    </row>
    <row r="62" spans="1:2" ht="30" customHeight="1">
      <c r="A62" s="831" t="s">
        <v>304</v>
      </c>
      <c r="B62" s="831"/>
    </row>
    <row r="64" ht="12">
      <c r="A64" s="207"/>
    </row>
    <row r="65" ht="12">
      <c r="A65" s="207"/>
    </row>
    <row r="66" ht="12">
      <c r="A66" s="206"/>
    </row>
    <row r="67" ht="12">
      <c r="A67" s="206"/>
    </row>
  </sheetData>
  <sheetProtection/>
  <mergeCells count="18">
    <mergeCell ref="A60:B60"/>
    <mergeCell ref="A62:B62"/>
    <mergeCell ref="B49:B51"/>
    <mergeCell ref="B52:B54"/>
    <mergeCell ref="A56:B56"/>
    <mergeCell ref="A59:B59"/>
    <mergeCell ref="B40:B43"/>
    <mergeCell ref="B44:B48"/>
    <mergeCell ref="B11:B16"/>
    <mergeCell ref="B23:B27"/>
    <mergeCell ref="B28:B29"/>
    <mergeCell ref="B30:B31"/>
    <mergeCell ref="A1:B1"/>
    <mergeCell ref="A3:B3"/>
    <mergeCell ref="A5:B5"/>
    <mergeCell ref="A7:B7"/>
    <mergeCell ref="B32:B34"/>
    <mergeCell ref="B35:B3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A64">
      <selection activeCell="A64" sqref="A1:IV16384"/>
    </sheetView>
  </sheetViews>
  <sheetFormatPr defaultColWidth="9.140625" defaultRowHeight="12.75"/>
  <cols>
    <col min="1" max="1" width="33.421875" style="208" customWidth="1"/>
    <col min="2" max="2" width="8.28125" style="209" customWidth="1"/>
    <col min="3" max="3" width="10.57421875" style="209" customWidth="1"/>
    <col min="4" max="4" width="10.7109375" style="208" customWidth="1"/>
    <col min="5" max="5" width="10.57421875" style="208" customWidth="1"/>
    <col min="6" max="6" width="14.28125" style="208" customWidth="1"/>
    <col min="7" max="7" width="10.57421875" style="208" customWidth="1"/>
    <col min="8" max="8" width="12.57421875" style="208" customWidth="1"/>
    <col min="9" max="9" width="14.8515625" style="208" customWidth="1"/>
    <col min="10" max="10" width="10.28125" style="208" customWidth="1"/>
    <col min="11" max="11" width="5.7109375" style="209" customWidth="1"/>
    <col min="12" max="12" width="11.57421875" style="208" customWidth="1"/>
    <col min="13" max="14" width="11.8515625" style="208" customWidth="1"/>
    <col min="15" max="15" width="12.00390625" style="208" customWidth="1"/>
    <col min="16" max="16" width="11.140625" style="208" customWidth="1"/>
    <col min="17" max="17" width="13.7109375" style="208" customWidth="1"/>
    <col min="18" max="16384" width="9.140625" style="208" customWidth="1"/>
  </cols>
  <sheetData>
    <row r="1" ht="18" customHeight="1"/>
    <row r="2" spans="1:9" ht="19.5" customHeight="1">
      <c r="A2" s="834" t="s">
        <v>339</v>
      </c>
      <c r="B2" s="834"/>
      <c r="C2" s="834"/>
      <c r="D2" s="834"/>
      <c r="E2" s="834"/>
      <c r="F2" s="834"/>
      <c r="G2" s="834"/>
      <c r="H2" s="834"/>
      <c r="I2" s="834"/>
    </row>
    <row r="3" spans="1:9" ht="15">
      <c r="A3" s="210"/>
      <c r="C3" s="210"/>
      <c r="D3" s="210"/>
      <c r="E3" s="210"/>
      <c r="F3" s="210"/>
      <c r="G3" s="210"/>
      <c r="H3" s="210"/>
      <c r="I3" s="210"/>
    </row>
    <row r="4" spans="1:9" ht="17.25" customHeight="1">
      <c r="A4" s="211" t="s">
        <v>29</v>
      </c>
      <c r="I4" s="211" t="s">
        <v>340</v>
      </c>
    </row>
    <row r="5" ht="9" customHeight="1" thickBot="1">
      <c r="A5" s="212"/>
    </row>
    <row r="6" spans="1:11" s="213" customFormat="1" ht="17.25" customHeight="1">
      <c r="A6" s="835" t="s">
        <v>341</v>
      </c>
      <c r="B6" s="837" t="s">
        <v>25</v>
      </c>
      <c r="C6" s="837" t="s">
        <v>342</v>
      </c>
      <c r="D6" s="837" t="s">
        <v>343</v>
      </c>
      <c r="E6" s="837" t="s">
        <v>344</v>
      </c>
      <c r="F6" s="837"/>
      <c r="G6" s="837" t="s">
        <v>345</v>
      </c>
      <c r="H6" s="837"/>
      <c r="I6" s="839" t="s">
        <v>346</v>
      </c>
      <c r="K6" s="214"/>
    </row>
    <row r="7" spans="1:11" s="213" customFormat="1" ht="47.25" customHeight="1">
      <c r="A7" s="836"/>
      <c r="B7" s="838"/>
      <c r="C7" s="838"/>
      <c r="D7" s="838"/>
      <c r="E7" s="215" t="s">
        <v>347</v>
      </c>
      <c r="F7" s="215" t="s">
        <v>348</v>
      </c>
      <c r="G7" s="215" t="s">
        <v>347</v>
      </c>
      <c r="H7" s="215" t="s">
        <v>348</v>
      </c>
      <c r="I7" s="840"/>
      <c r="K7" s="214"/>
    </row>
    <row r="8" spans="1:11" s="213" customFormat="1" ht="13.5" thickBot="1">
      <c r="A8" s="216">
        <v>1</v>
      </c>
      <c r="B8" s="217">
        <v>2</v>
      </c>
      <c r="C8" s="217">
        <v>3</v>
      </c>
      <c r="D8" s="217">
        <v>4</v>
      </c>
      <c r="E8" s="217">
        <v>5</v>
      </c>
      <c r="F8" s="217">
        <v>6</v>
      </c>
      <c r="G8" s="217">
        <v>7</v>
      </c>
      <c r="H8" s="217">
        <v>8</v>
      </c>
      <c r="I8" s="218">
        <v>9</v>
      </c>
      <c r="K8" s="214"/>
    </row>
    <row r="9" spans="1:11" s="213" customFormat="1" ht="32.25" customHeight="1" thickBot="1">
      <c r="A9" s="219" t="s">
        <v>349</v>
      </c>
      <c r="B9" s="220"/>
      <c r="C9" s="220"/>
      <c r="D9" s="220"/>
      <c r="E9" s="220"/>
      <c r="F9" s="220"/>
      <c r="G9" s="220"/>
      <c r="H9" s="220"/>
      <c r="I9" s="221"/>
      <c r="K9" s="214"/>
    </row>
    <row r="10" spans="1:11" s="213" customFormat="1" ht="12.75">
      <c r="A10" s="222" t="s">
        <v>350</v>
      </c>
      <c r="B10" s="223"/>
      <c r="C10" s="224"/>
      <c r="D10" s="224"/>
      <c r="E10" s="224"/>
      <c r="F10" s="224"/>
      <c r="G10" s="224"/>
      <c r="H10" s="224"/>
      <c r="I10" s="225"/>
      <c r="K10" s="214"/>
    </row>
    <row r="11" spans="1:11" s="213" customFormat="1" ht="12.75">
      <c r="A11" s="226" t="s">
        <v>351</v>
      </c>
      <c r="B11" s="227" t="s">
        <v>30</v>
      </c>
      <c r="C11" s="49"/>
      <c r="D11" s="228">
        <f>D12-D13-D14</f>
        <v>277845</v>
      </c>
      <c r="E11" s="228"/>
      <c r="F11" s="228"/>
      <c r="G11" s="228">
        <v>6585</v>
      </c>
      <c r="H11" s="228">
        <v>0</v>
      </c>
      <c r="I11" s="229">
        <f>D11+E11-G11</f>
        <v>271260</v>
      </c>
      <c r="K11" s="214"/>
    </row>
    <row r="12" spans="1:11" s="213" customFormat="1" ht="12.75">
      <c r="A12" s="226" t="s">
        <v>352</v>
      </c>
      <c r="B12" s="227" t="s">
        <v>353</v>
      </c>
      <c r="C12" s="230">
        <v>0.02</v>
      </c>
      <c r="D12" s="228">
        <v>326672</v>
      </c>
      <c r="E12" s="231"/>
      <c r="F12" s="228"/>
      <c r="G12" s="228"/>
      <c r="H12" s="228">
        <v>0</v>
      </c>
      <c r="I12" s="232">
        <f>D12+E12-G12</f>
        <v>326672</v>
      </c>
      <c r="K12" s="214"/>
    </row>
    <row r="13" spans="1:11" s="213" customFormat="1" ht="12.75">
      <c r="A13" s="226" t="s">
        <v>354</v>
      </c>
      <c r="B13" s="227" t="s">
        <v>355</v>
      </c>
      <c r="C13" s="49"/>
      <c r="D13" s="228">
        <v>48827</v>
      </c>
      <c r="E13" s="233">
        <v>6585</v>
      </c>
      <c r="F13" s="228"/>
      <c r="G13" s="228"/>
      <c r="H13" s="228">
        <v>0</v>
      </c>
      <c r="I13" s="234">
        <f>D13+E13-G13</f>
        <v>55412</v>
      </c>
      <c r="K13" s="214"/>
    </row>
    <row r="14" spans="1:11" s="213" customFormat="1" ht="12.75">
      <c r="A14" s="226" t="s">
        <v>356</v>
      </c>
      <c r="B14" s="227" t="s">
        <v>357</v>
      </c>
      <c r="C14" s="49"/>
      <c r="D14" s="235"/>
      <c r="E14" s="235"/>
      <c r="F14" s="235"/>
      <c r="G14" s="235"/>
      <c r="H14" s="235"/>
      <c r="I14" s="225"/>
      <c r="K14" s="214"/>
    </row>
    <row r="15" spans="1:11" s="213" customFormat="1" ht="12.75">
      <c r="A15" s="236" t="s">
        <v>358</v>
      </c>
      <c r="B15" s="237"/>
      <c r="C15" s="238"/>
      <c r="D15" s="239"/>
      <c r="E15" s="239"/>
      <c r="F15" s="239"/>
      <c r="G15" s="239"/>
      <c r="H15" s="239"/>
      <c r="I15" s="225"/>
      <c r="K15" s="214"/>
    </row>
    <row r="16" spans="1:11" s="213" customFormat="1" ht="12.75">
      <c r="A16" s="954" t="s">
        <v>351</v>
      </c>
      <c r="B16" s="227" t="s">
        <v>32</v>
      </c>
      <c r="C16" s="49"/>
      <c r="D16" s="235"/>
      <c r="E16" s="235"/>
      <c r="F16" s="235"/>
      <c r="G16" s="235"/>
      <c r="H16" s="235"/>
      <c r="I16" s="225"/>
      <c r="K16" s="214"/>
    </row>
    <row r="17" spans="1:11" s="213" customFormat="1" ht="12.75">
      <c r="A17" s="226" t="s">
        <v>352</v>
      </c>
      <c r="B17" s="227" t="s">
        <v>359</v>
      </c>
      <c r="C17" s="240"/>
      <c r="D17" s="235"/>
      <c r="E17" s="235"/>
      <c r="F17" s="235"/>
      <c r="G17" s="235"/>
      <c r="H17" s="235"/>
      <c r="I17" s="225"/>
      <c r="K17" s="214"/>
    </row>
    <row r="18" spans="1:11" s="213" customFormat="1" ht="12.75">
      <c r="A18" s="226" t="s">
        <v>354</v>
      </c>
      <c r="B18" s="227" t="s">
        <v>360</v>
      </c>
      <c r="C18" s="49"/>
      <c r="D18" s="235"/>
      <c r="E18" s="235"/>
      <c r="F18" s="235"/>
      <c r="G18" s="235"/>
      <c r="H18" s="235"/>
      <c r="I18" s="225"/>
      <c r="K18" s="214"/>
    </row>
    <row r="19" spans="1:11" s="213" customFormat="1" ht="12.75">
      <c r="A19" s="226" t="s">
        <v>356</v>
      </c>
      <c r="B19" s="227" t="s">
        <v>361</v>
      </c>
      <c r="C19" s="49"/>
      <c r="D19" s="235"/>
      <c r="E19" s="235"/>
      <c r="F19" s="235"/>
      <c r="G19" s="235"/>
      <c r="H19" s="235"/>
      <c r="I19" s="225"/>
      <c r="K19" s="214"/>
    </row>
    <row r="20" spans="1:11" s="213" customFormat="1" ht="12.75">
      <c r="A20" s="236" t="s">
        <v>362</v>
      </c>
      <c r="B20" s="237"/>
      <c r="C20" s="238"/>
      <c r="D20" s="239"/>
      <c r="E20" s="239"/>
      <c r="F20" s="239"/>
      <c r="G20" s="239"/>
      <c r="H20" s="239"/>
      <c r="I20" s="225"/>
      <c r="K20" s="214"/>
    </row>
    <row r="21" spans="1:11" s="213" customFormat="1" ht="12.75">
      <c r="A21" s="954" t="s">
        <v>351</v>
      </c>
      <c r="B21" s="227" t="s">
        <v>34</v>
      </c>
      <c r="C21" s="49"/>
      <c r="D21" s="235"/>
      <c r="E21" s="235"/>
      <c r="F21" s="235"/>
      <c r="G21" s="235"/>
      <c r="H21" s="235"/>
      <c r="I21" s="225"/>
      <c r="K21" s="214"/>
    </row>
    <row r="22" spans="1:11" s="213" customFormat="1" ht="12.75">
      <c r="A22" s="226" t="s">
        <v>352</v>
      </c>
      <c r="B22" s="227" t="s">
        <v>238</v>
      </c>
      <c r="C22" s="240"/>
      <c r="D22" s="235"/>
      <c r="E22" s="235"/>
      <c r="F22" s="235"/>
      <c r="G22" s="235"/>
      <c r="H22" s="235"/>
      <c r="I22" s="225"/>
      <c r="K22" s="214"/>
    </row>
    <row r="23" spans="1:11" s="213" customFormat="1" ht="12.75">
      <c r="A23" s="226" t="s">
        <v>354</v>
      </c>
      <c r="B23" s="227" t="s">
        <v>239</v>
      </c>
      <c r="C23" s="49"/>
      <c r="D23" s="235"/>
      <c r="E23" s="235"/>
      <c r="F23" s="235"/>
      <c r="G23" s="235"/>
      <c r="H23" s="235"/>
      <c r="I23" s="225"/>
      <c r="K23" s="214"/>
    </row>
    <row r="24" spans="1:11" s="213" customFormat="1" ht="12.75">
      <c r="A24" s="226" t="s">
        <v>356</v>
      </c>
      <c r="B24" s="227" t="s">
        <v>240</v>
      </c>
      <c r="C24" s="49"/>
      <c r="D24" s="235"/>
      <c r="E24" s="235"/>
      <c r="F24" s="235"/>
      <c r="G24" s="235"/>
      <c r="H24" s="235"/>
      <c r="I24" s="225"/>
      <c r="K24" s="214"/>
    </row>
    <row r="25" spans="1:11" s="213" customFormat="1" ht="12.75">
      <c r="A25" s="236" t="s">
        <v>363</v>
      </c>
      <c r="B25" s="237"/>
      <c r="C25" s="238"/>
      <c r="D25" s="239"/>
      <c r="E25" s="239"/>
      <c r="F25" s="239"/>
      <c r="G25" s="239"/>
      <c r="H25" s="239"/>
      <c r="I25" s="225"/>
      <c r="J25" s="241"/>
      <c r="K25" s="214"/>
    </row>
    <row r="26" spans="1:11" s="213" customFormat="1" ht="12.75">
      <c r="A26" s="954" t="s">
        <v>351</v>
      </c>
      <c r="B26" s="227" t="s">
        <v>36</v>
      </c>
      <c r="C26" s="49"/>
      <c r="D26" s="242">
        <f>D27-D28-D29</f>
        <v>108223</v>
      </c>
      <c r="E26" s="242">
        <v>7388</v>
      </c>
      <c r="F26" s="242"/>
      <c r="G26" s="242">
        <v>50315</v>
      </c>
      <c r="H26" s="228">
        <v>0</v>
      </c>
      <c r="I26" s="243">
        <f>D26+E26-G26</f>
        <v>65296</v>
      </c>
      <c r="J26" s="241"/>
      <c r="K26" s="214"/>
    </row>
    <row r="27" spans="1:11" s="213" customFormat="1" ht="12.75">
      <c r="A27" s="226" t="s">
        <v>352</v>
      </c>
      <c r="B27" s="227" t="s">
        <v>364</v>
      </c>
      <c r="C27" s="244" t="s">
        <v>365</v>
      </c>
      <c r="D27" s="242">
        <v>671580</v>
      </c>
      <c r="E27" s="242">
        <v>7388</v>
      </c>
      <c r="F27" s="242"/>
      <c r="G27" s="242"/>
      <c r="H27" s="228">
        <v>0</v>
      </c>
      <c r="I27" s="245">
        <f>D27+E27-G27</f>
        <v>678968</v>
      </c>
      <c r="J27" s="241"/>
      <c r="K27" s="214"/>
    </row>
    <row r="28" spans="1:11" s="213" customFormat="1" ht="12.75">
      <c r="A28" s="226" t="s">
        <v>354</v>
      </c>
      <c r="B28" s="227" t="s">
        <v>366</v>
      </c>
      <c r="C28" s="49"/>
      <c r="D28" s="242">
        <v>563357</v>
      </c>
      <c r="E28" s="246">
        <v>50315</v>
      </c>
      <c r="F28" s="242"/>
      <c r="G28" s="242"/>
      <c r="H28" s="228">
        <v>0</v>
      </c>
      <c r="I28" s="245">
        <f>D28+E28-G28</f>
        <v>613672</v>
      </c>
      <c r="K28" s="214"/>
    </row>
    <row r="29" spans="1:9" ht="12.75">
      <c r="A29" s="226" t="s">
        <v>356</v>
      </c>
      <c r="B29" s="247" t="s">
        <v>367</v>
      </c>
      <c r="C29" s="49"/>
      <c r="D29" s="235"/>
      <c r="E29" s="235"/>
      <c r="F29" s="235"/>
      <c r="G29" s="235"/>
      <c r="H29" s="235"/>
      <c r="I29" s="225"/>
    </row>
    <row r="30" spans="1:9" ht="12.75">
      <c r="A30" s="236" t="s">
        <v>368</v>
      </c>
      <c r="B30" s="248"/>
      <c r="C30" s="238"/>
      <c r="D30" s="239"/>
      <c r="E30" s="239"/>
      <c r="F30" s="239"/>
      <c r="G30" s="239"/>
      <c r="H30" s="239"/>
      <c r="I30" s="225"/>
    </row>
    <row r="31" spans="1:9" ht="12.75">
      <c r="A31" s="954" t="s">
        <v>351</v>
      </c>
      <c r="B31" s="247" t="s">
        <v>38</v>
      </c>
      <c r="C31" s="49"/>
      <c r="D31" s="242">
        <f>D32-D33-D34</f>
        <v>2106</v>
      </c>
      <c r="E31" s="242">
        <v>40</v>
      </c>
      <c r="F31" s="242"/>
      <c r="G31" s="242">
        <v>863</v>
      </c>
      <c r="H31" s="228">
        <v>0</v>
      </c>
      <c r="I31" s="243">
        <f>D31+E31-G31</f>
        <v>1283</v>
      </c>
    </row>
    <row r="32" spans="1:9" ht="12.75">
      <c r="A32" s="226" t="s">
        <v>352</v>
      </c>
      <c r="B32" s="247" t="s">
        <v>211</v>
      </c>
      <c r="C32" s="230">
        <v>0.2</v>
      </c>
      <c r="D32" s="242">
        <v>10510</v>
      </c>
      <c r="E32" s="242">
        <v>40</v>
      </c>
      <c r="F32" s="242"/>
      <c r="G32" s="242"/>
      <c r="H32" s="228">
        <v>0</v>
      </c>
      <c r="I32" s="245">
        <f>D32+E32-G32</f>
        <v>10550</v>
      </c>
    </row>
    <row r="33" spans="1:9" ht="12.75">
      <c r="A33" s="226" t="s">
        <v>354</v>
      </c>
      <c r="B33" s="247" t="s">
        <v>212</v>
      </c>
      <c r="C33" s="49"/>
      <c r="D33" s="242">
        <v>8404</v>
      </c>
      <c r="E33" s="246">
        <v>863</v>
      </c>
      <c r="F33" s="242"/>
      <c r="G33" s="242"/>
      <c r="H33" s="228">
        <v>0</v>
      </c>
      <c r="I33" s="245">
        <f>D33+E33-G33</f>
        <v>9267</v>
      </c>
    </row>
    <row r="34" spans="1:9" ht="12.75">
      <c r="A34" s="226" t="s">
        <v>356</v>
      </c>
      <c r="B34" s="247" t="s">
        <v>369</v>
      </c>
      <c r="C34" s="49"/>
      <c r="D34" s="235"/>
      <c r="E34" s="235"/>
      <c r="F34" s="235"/>
      <c r="G34" s="235"/>
      <c r="H34" s="235"/>
      <c r="I34" s="225"/>
    </row>
    <row r="35" spans="1:10" ht="38.25">
      <c r="A35" s="236" t="s">
        <v>370</v>
      </c>
      <c r="B35" s="248"/>
      <c r="C35" s="238"/>
      <c r="D35" s="239"/>
      <c r="E35" s="239"/>
      <c r="F35" s="239"/>
      <c r="G35" s="239"/>
      <c r="H35" s="239"/>
      <c r="I35" s="225"/>
      <c r="J35" s="249"/>
    </row>
    <row r="36" spans="1:10" ht="12.75">
      <c r="A36" s="954" t="s">
        <v>351</v>
      </c>
      <c r="B36" s="247" t="s">
        <v>40</v>
      </c>
      <c r="C36" s="49"/>
      <c r="D36" s="242">
        <f>D37-D38</f>
        <v>276</v>
      </c>
      <c r="E36" s="242"/>
      <c r="F36" s="242"/>
      <c r="G36" s="242"/>
      <c r="H36" s="228">
        <v>0</v>
      </c>
      <c r="I36" s="243">
        <f>D36+E36-G36</f>
        <v>276</v>
      </c>
      <c r="J36" s="249"/>
    </row>
    <row r="37" spans="1:10" ht="12.75">
      <c r="A37" s="226" t="s">
        <v>352</v>
      </c>
      <c r="B37" s="247" t="s">
        <v>371</v>
      </c>
      <c r="C37" s="244" t="s">
        <v>372</v>
      </c>
      <c r="D37" s="242">
        <v>3058</v>
      </c>
      <c r="E37" s="242"/>
      <c r="F37" s="242"/>
      <c r="G37" s="242">
        <v>31</v>
      </c>
      <c r="H37" s="228">
        <v>0</v>
      </c>
      <c r="I37" s="245">
        <f>D37+E37-G37</f>
        <v>3027</v>
      </c>
      <c r="J37" s="249"/>
    </row>
    <row r="38" spans="1:9" ht="12.75">
      <c r="A38" s="226" t="s">
        <v>354</v>
      </c>
      <c r="B38" s="247" t="s">
        <v>373</v>
      </c>
      <c r="C38" s="49"/>
      <c r="D38" s="250">
        <v>2782</v>
      </c>
      <c r="E38" s="246"/>
      <c r="F38" s="250"/>
      <c r="G38" s="250">
        <v>31</v>
      </c>
      <c r="H38" s="228">
        <v>0</v>
      </c>
      <c r="I38" s="245">
        <f>D38+E38-G38</f>
        <v>2751</v>
      </c>
    </row>
    <row r="39" spans="1:9" ht="12.75">
      <c r="A39" s="226" t="s">
        <v>356</v>
      </c>
      <c r="B39" s="247" t="s">
        <v>374</v>
      </c>
      <c r="C39" s="49"/>
      <c r="D39" s="235"/>
      <c r="E39" s="235"/>
      <c r="F39" s="235"/>
      <c r="G39" s="235"/>
      <c r="H39" s="235"/>
      <c r="I39" s="225"/>
    </row>
    <row r="40" spans="1:9" ht="12.75">
      <c r="A40" s="236" t="s">
        <v>375</v>
      </c>
      <c r="B40" s="251"/>
      <c r="C40" s="238"/>
      <c r="D40" s="239"/>
      <c r="E40" s="239"/>
      <c r="F40" s="239"/>
      <c r="G40" s="239"/>
      <c r="H40" s="239"/>
      <c r="I40" s="225"/>
    </row>
    <row r="41" spans="1:9" ht="12.75">
      <c r="A41" s="954" t="s">
        <v>351</v>
      </c>
      <c r="B41" s="247" t="s">
        <v>42</v>
      </c>
      <c r="C41" s="49"/>
      <c r="D41" s="235"/>
      <c r="E41" s="235"/>
      <c r="F41" s="235"/>
      <c r="G41" s="235"/>
      <c r="H41" s="235"/>
      <c r="I41" s="225"/>
    </row>
    <row r="42" spans="1:9" ht="12.75">
      <c r="A42" s="226" t="s">
        <v>352</v>
      </c>
      <c r="B42" s="247" t="s">
        <v>44</v>
      </c>
      <c r="C42" s="244"/>
      <c r="D42" s="235"/>
      <c r="E42" s="235"/>
      <c r="F42" s="235"/>
      <c r="G42" s="235"/>
      <c r="H42" s="235"/>
      <c r="I42" s="225"/>
    </row>
    <row r="43" spans="1:9" ht="12.75">
      <c r="A43" s="226" t="s">
        <v>354</v>
      </c>
      <c r="B43" s="247" t="s">
        <v>46</v>
      </c>
      <c r="C43" s="49"/>
      <c r="D43" s="235"/>
      <c r="E43" s="235"/>
      <c r="F43" s="235"/>
      <c r="G43" s="235"/>
      <c r="H43" s="235"/>
      <c r="I43" s="225"/>
    </row>
    <row r="44" spans="1:9" ht="12.75">
      <c r="A44" s="226" t="s">
        <v>356</v>
      </c>
      <c r="B44" s="247" t="s">
        <v>47</v>
      </c>
      <c r="C44" s="49"/>
      <c r="D44" s="235"/>
      <c r="E44" s="235"/>
      <c r="F44" s="235"/>
      <c r="G44" s="235"/>
      <c r="H44" s="235"/>
      <c r="I44" s="225"/>
    </row>
    <row r="45" spans="1:9" ht="25.5">
      <c r="A45" s="236" t="s">
        <v>376</v>
      </c>
      <c r="B45" s="252"/>
      <c r="C45" s="238"/>
      <c r="D45" s="239"/>
      <c r="E45" s="239"/>
      <c r="F45" s="239"/>
      <c r="G45" s="239"/>
      <c r="H45" s="239"/>
      <c r="I45" s="225"/>
    </row>
    <row r="46" spans="1:9" ht="12.75">
      <c r="A46" s="954" t="s">
        <v>351</v>
      </c>
      <c r="B46" s="247" t="s">
        <v>50</v>
      </c>
      <c r="C46" s="49"/>
      <c r="D46" s="235"/>
      <c r="E46" s="235"/>
      <c r="F46" s="235"/>
      <c r="G46" s="235"/>
      <c r="H46" s="235"/>
      <c r="I46" s="225"/>
    </row>
    <row r="47" spans="1:9" ht="12.75">
      <c r="A47" s="226" t="s">
        <v>352</v>
      </c>
      <c r="B47" s="247" t="s">
        <v>168</v>
      </c>
      <c r="C47" s="244"/>
      <c r="D47" s="235"/>
      <c r="E47" s="235"/>
      <c r="F47" s="235"/>
      <c r="G47" s="235"/>
      <c r="H47" s="235"/>
      <c r="I47" s="225"/>
    </row>
    <row r="48" spans="1:9" ht="12.75">
      <c r="A48" s="226" t="s">
        <v>354</v>
      </c>
      <c r="B48" s="247" t="s">
        <v>169</v>
      </c>
      <c r="C48" s="49"/>
      <c r="D48" s="235"/>
      <c r="E48" s="235"/>
      <c r="F48" s="235"/>
      <c r="G48" s="235"/>
      <c r="H48" s="235"/>
      <c r="I48" s="225"/>
    </row>
    <row r="49" spans="1:9" ht="12.75">
      <c r="A49" s="226" t="s">
        <v>356</v>
      </c>
      <c r="B49" s="247" t="s">
        <v>170</v>
      </c>
      <c r="C49" s="49"/>
      <c r="D49" s="235"/>
      <c r="E49" s="235"/>
      <c r="F49" s="235"/>
      <c r="G49" s="235"/>
      <c r="H49" s="235"/>
      <c r="I49" s="225"/>
    </row>
    <row r="50" spans="1:10" ht="12.75">
      <c r="A50" s="236" t="s">
        <v>377</v>
      </c>
      <c r="B50" s="252"/>
      <c r="C50" s="238"/>
      <c r="D50" s="239"/>
      <c r="E50" s="239"/>
      <c r="F50" s="239"/>
      <c r="G50" s="239"/>
      <c r="H50" s="239"/>
      <c r="I50" s="225"/>
      <c r="J50" s="249"/>
    </row>
    <row r="51" spans="1:10" ht="12.75">
      <c r="A51" s="954" t="s">
        <v>351</v>
      </c>
      <c r="B51" s="247" t="s">
        <v>53</v>
      </c>
      <c r="C51" s="49"/>
      <c r="D51" s="242">
        <f>D52-D53-D54</f>
        <v>960</v>
      </c>
      <c r="E51" s="242">
        <v>948</v>
      </c>
      <c r="F51" s="242"/>
      <c r="G51" s="242">
        <v>464</v>
      </c>
      <c r="H51" s="228">
        <v>0</v>
      </c>
      <c r="I51" s="243">
        <f>D51+E51-G51</f>
        <v>1444</v>
      </c>
      <c r="J51" s="249"/>
    </row>
    <row r="52" spans="1:9" ht="12.75">
      <c r="A52" s="226" t="s">
        <v>352</v>
      </c>
      <c r="B52" s="247" t="s">
        <v>217</v>
      </c>
      <c r="C52" s="244" t="s">
        <v>372</v>
      </c>
      <c r="D52" s="242">
        <v>35490</v>
      </c>
      <c r="E52" s="242">
        <v>948</v>
      </c>
      <c r="F52" s="242"/>
      <c r="G52" s="242">
        <v>18</v>
      </c>
      <c r="H52" s="228">
        <v>0</v>
      </c>
      <c r="I52" s="245">
        <f>D52+E52-G52</f>
        <v>36420</v>
      </c>
    </row>
    <row r="53" spans="1:9" ht="12.75">
      <c r="A53" s="226" t="s">
        <v>354</v>
      </c>
      <c r="B53" s="247" t="s">
        <v>378</v>
      </c>
      <c r="C53" s="49"/>
      <c r="D53" s="242">
        <v>34530</v>
      </c>
      <c r="E53" s="246">
        <v>464</v>
      </c>
      <c r="F53" s="242"/>
      <c r="G53" s="253">
        <v>18</v>
      </c>
      <c r="H53" s="228">
        <v>0</v>
      </c>
      <c r="I53" s="245">
        <f>D53+E53-G53</f>
        <v>34976</v>
      </c>
    </row>
    <row r="54" spans="1:9" ht="12.75">
      <c r="A54" s="226" t="s">
        <v>356</v>
      </c>
      <c r="B54" s="247" t="s">
        <v>379</v>
      </c>
      <c r="C54" s="49"/>
      <c r="D54" s="235"/>
      <c r="E54" s="235"/>
      <c r="F54" s="235"/>
      <c r="G54" s="235"/>
      <c r="H54" s="235"/>
      <c r="I54" s="225"/>
    </row>
    <row r="55" spans="1:10" ht="42.75">
      <c r="A55" s="254" t="s">
        <v>380</v>
      </c>
      <c r="B55" s="252"/>
      <c r="C55" s="255"/>
      <c r="D55" s="239"/>
      <c r="E55" s="239"/>
      <c r="F55" s="239"/>
      <c r="G55" s="239"/>
      <c r="H55" s="239"/>
      <c r="I55" s="256"/>
      <c r="J55" s="249"/>
    </row>
    <row r="56" spans="1:10" ht="12.75">
      <c r="A56" s="954" t="s">
        <v>351</v>
      </c>
      <c r="B56" s="247" t="s">
        <v>55</v>
      </c>
      <c r="C56" s="257"/>
      <c r="D56" s="258">
        <f aca="true" t="shared" si="0" ref="D56:I59">D51+D46+D41+D36+D31+D26+D21+D16+D11</f>
        <v>389410</v>
      </c>
      <c r="E56" s="258">
        <f t="shared" si="0"/>
        <v>8376</v>
      </c>
      <c r="F56" s="258">
        <f t="shared" si="0"/>
        <v>0</v>
      </c>
      <c r="G56" s="258">
        <f t="shared" si="0"/>
        <v>58227</v>
      </c>
      <c r="H56" s="258">
        <f t="shared" si="0"/>
        <v>0</v>
      </c>
      <c r="I56" s="259">
        <f t="shared" si="0"/>
        <v>339559</v>
      </c>
      <c r="J56" s="249"/>
    </row>
    <row r="57" spans="1:10" ht="12.75">
      <c r="A57" s="226" t="s">
        <v>352</v>
      </c>
      <c r="B57" s="247" t="s">
        <v>250</v>
      </c>
      <c r="C57" s="257"/>
      <c r="D57" s="258">
        <f t="shared" si="0"/>
        <v>1047310</v>
      </c>
      <c r="E57" s="258">
        <f t="shared" si="0"/>
        <v>8376</v>
      </c>
      <c r="F57" s="258">
        <f t="shared" si="0"/>
        <v>0</v>
      </c>
      <c r="G57" s="258">
        <f t="shared" si="0"/>
        <v>49</v>
      </c>
      <c r="H57" s="258">
        <f t="shared" si="0"/>
        <v>0</v>
      </c>
      <c r="I57" s="259">
        <f t="shared" si="0"/>
        <v>1055637</v>
      </c>
      <c r="J57" s="249"/>
    </row>
    <row r="58" spans="1:9" ht="12.75">
      <c r="A58" s="226" t="s">
        <v>354</v>
      </c>
      <c r="B58" s="247" t="s">
        <v>251</v>
      </c>
      <c r="C58" s="257"/>
      <c r="D58" s="258">
        <f t="shared" si="0"/>
        <v>657900</v>
      </c>
      <c r="E58" s="258">
        <f t="shared" si="0"/>
        <v>58227</v>
      </c>
      <c r="F58" s="258">
        <f t="shared" si="0"/>
        <v>0</v>
      </c>
      <c r="G58" s="258">
        <f t="shared" si="0"/>
        <v>49</v>
      </c>
      <c r="H58" s="258">
        <f t="shared" si="0"/>
        <v>0</v>
      </c>
      <c r="I58" s="259">
        <f t="shared" si="0"/>
        <v>716078</v>
      </c>
    </row>
    <row r="59" spans="1:9" ht="13.5" thickBot="1">
      <c r="A59" s="260" t="s">
        <v>356</v>
      </c>
      <c r="B59" s="261" t="s">
        <v>252</v>
      </c>
      <c r="C59" s="257"/>
      <c r="D59" s="262">
        <f t="shared" si="0"/>
        <v>0</v>
      </c>
      <c r="E59" s="262">
        <f t="shared" si="0"/>
        <v>0</v>
      </c>
      <c r="F59" s="262">
        <f t="shared" si="0"/>
        <v>0</v>
      </c>
      <c r="G59" s="262">
        <f t="shared" si="0"/>
        <v>0</v>
      </c>
      <c r="H59" s="262">
        <f t="shared" si="0"/>
        <v>0</v>
      </c>
      <c r="I59" s="263">
        <f t="shared" si="0"/>
        <v>0</v>
      </c>
    </row>
    <row r="60" spans="1:9" ht="26.25" thickBot="1">
      <c r="A60" s="264" t="s">
        <v>381</v>
      </c>
      <c r="B60" s="265"/>
      <c r="C60" s="265"/>
      <c r="D60" s="265"/>
      <c r="E60" s="265"/>
      <c r="F60" s="265"/>
      <c r="G60" s="265"/>
      <c r="H60" s="265"/>
      <c r="I60" s="266"/>
    </row>
    <row r="61" spans="1:9" ht="25.5">
      <c r="A61" s="267" t="s">
        <v>382</v>
      </c>
      <c r="B61" s="268"/>
      <c r="C61" s="269"/>
      <c r="D61" s="270"/>
      <c r="E61" s="270"/>
      <c r="F61" s="270"/>
      <c r="G61" s="270"/>
      <c r="H61" s="270"/>
      <c r="I61" s="225"/>
    </row>
    <row r="62" spans="1:9" ht="12.75">
      <c r="A62" s="954" t="s">
        <v>351</v>
      </c>
      <c r="B62" s="247" t="s">
        <v>57</v>
      </c>
      <c r="C62" s="257"/>
      <c r="D62" s="242">
        <f>D63-D64</f>
        <v>237351</v>
      </c>
      <c r="E62" s="246">
        <v>8813</v>
      </c>
      <c r="F62" s="242"/>
      <c r="G62" s="242">
        <v>8312</v>
      </c>
      <c r="H62" s="228">
        <v>0</v>
      </c>
      <c r="I62" s="243">
        <f>D62+E62-G62</f>
        <v>237852</v>
      </c>
    </row>
    <row r="63" spans="1:9" ht="18" customHeight="1">
      <c r="A63" s="226" t="s">
        <v>352</v>
      </c>
      <c r="B63" s="247" t="s">
        <v>383</v>
      </c>
      <c r="C63" s="257"/>
      <c r="D63" s="242">
        <v>237351</v>
      </c>
      <c r="E63" s="242">
        <v>8813</v>
      </c>
      <c r="F63" s="242"/>
      <c r="G63" s="242">
        <v>8312</v>
      </c>
      <c r="H63" s="228">
        <v>0</v>
      </c>
      <c r="I63" s="245">
        <f>D63+E63-G63</f>
        <v>237852</v>
      </c>
    </row>
    <row r="64" spans="1:9" ht="12.75">
      <c r="A64" s="226" t="s">
        <v>356</v>
      </c>
      <c r="B64" s="247" t="s">
        <v>384</v>
      </c>
      <c r="C64" s="257"/>
      <c r="D64" s="271"/>
      <c r="E64" s="271"/>
      <c r="F64" s="271"/>
      <c r="G64" s="271"/>
      <c r="H64" s="271"/>
      <c r="I64" s="225"/>
    </row>
    <row r="65" spans="1:9" ht="38.25">
      <c r="A65" s="236" t="s">
        <v>385</v>
      </c>
      <c r="B65" s="268"/>
      <c r="C65" s="238"/>
      <c r="D65" s="272"/>
      <c r="E65" s="272"/>
      <c r="F65" s="272"/>
      <c r="G65" s="272"/>
      <c r="H65" s="272"/>
      <c r="I65" s="225"/>
    </row>
    <row r="66" spans="1:9" ht="12.75">
      <c r="A66" s="954" t="s">
        <v>351</v>
      </c>
      <c r="B66" s="247" t="s">
        <v>59</v>
      </c>
      <c r="C66" s="257"/>
      <c r="D66" s="253">
        <f>D67-D68-D69</f>
        <v>110963</v>
      </c>
      <c r="E66" s="273"/>
      <c r="F66" s="253"/>
      <c r="G66" s="273">
        <v>23</v>
      </c>
      <c r="H66" s="228">
        <v>0</v>
      </c>
      <c r="I66" s="274">
        <f>D66+E66-G66</f>
        <v>110940</v>
      </c>
    </row>
    <row r="67" spans="1:9" ht="12.75">
      <c r="A67" s="226" t="s">
        <v>352</v>
      </c>
      <c r="B67" s="247" t="s">
        <v>386</v>
      </c>
      <c r="C67" s="257"/>
      <c r="D67" s="253">
        <v>142485</v>
      </c>
      <c r="E67" s="253"/>
      <c r="F67" s="253"/>
      <c r="G67" s="253">
        <v>23</v>
      </c>
      <c r="H67" s="228">
        <v>0</v>
      </c>
      <c r="I67" s="275">
        <f>D67+E67-G67</f>
        <v>142462</v>
      </c>
    </row>
    <row r="68" spans="1:9" ht="12.75">
      <c r="A68" s="226" t="s">
        <v>354</v>
      </c>
      <c r="B68" s="247" t="s">
        <v>387</v>
      </c>
      <c r="C68" s="257"/>
      <c r="D68" s="276">
        <v>31522</v>
      </c>
      <c r="E68" s="273"/>
      <c r="F68" s="276"/>
      <c r="G68" s="276"/>
      <c r="H68" s="228">
        <v>0</v>
      </c>
      <c r="I68" s="275">
        <f>D68+E68-G68</f>
        <v>31522</v>
      </c>
    </row>
    <row r="69" spans="1:9" ht="12.75">
      <c r="A69" s="226" t="s">
        <v>356</v>
      </c>
      <c r="B69" s="247" t="s">
        <v>388</v>
      </c>
      <c r="C69" s="257"/>
      <c r="D69" s="271"/>
      <c r="E69" s="271"/>
      <c r="F69" s="271"/>
      <c r="G69" s="271"/>
      <c r="H69" s="271"/>
      <c r="I69" s="225"/>
    </row>
    <row r="70" spans="1:9" ht="38.25">
      <c r="A70" s="236" t="s">
        <v>389</v>
      </c>
      <c r="B70" s="268"/>
      <c r="C70" s="238"/>
      <c r="D70" s="272"/>
      <c r="E70" s="272"/>
      <c r="F70" s="272"/>
      <c r="G70" s="272"/>
      <c r="H70" s="272"/>
      <c r="I70" s="225"/>
    </row>
    <row r="71" spans="1:9" ht="12.75">
      <c r="A71" s="954" t="s">
        <v>351</v>
      </c>
      <c r="B71" s="247" t="s">
        <v>61</v>
      </c>
      <c r="C71" s="257"/>
      <c r="D71" s="242">
        <v>4549</v>
      </c>
      <c r="E71" s="242"/>
      <c r="F71" s="242"/>
      <c r="G71" s="242"/>
      <c r="H71" s="228">
        <v>0</v>
      </c>
      <c r="I71" s="243">
        <f>D71+E71-G71</f>
        <v>4549</v>
      </c>
    </row>
    <row r="72" spans="1:9" ht="12.75">
      <c r="A72" s="226" t="s">
        <v>352</v>
      </c>
      <c r="B72" s="247" t="s">
        <v>390</v>
      </c>
      <c r="C72" s="257"/>
      <c r="D72" s="242">
        <v>4549</v>
      </c>
      <c r="E72" s="242"/>
      <c r="F72" s="242"/>
      <c r="G72" s="242"/>
      <c r="H72" s="228">
        <v>0</v>
      </c>
      <c r="I72" s="245">
        <f>D72+E72-G72</f>
        <v>4549</v>
      </c>
    </row>
    <row r="73" spans="1:9" ht="12.75">
      <c r="A73" s="226" t="s">
        <v>356</v>
      </c>
      <c r="B73" s="247" t="s">
        <v>391</v>
      </c>
      <c r="C73" s="257"/>
      <c r="D73" s="271"/>
      <c r="E73" s="271"/>
      <c r="F73" s="271"/>
      <c r="G73" s="271"/>
      <c r="H73" s="271"/>
      <c r="I73" s="225"/>
    </row>
    <row r="74" spans="1:9" ht="42.75">
      <c r="A74" s="254" t="s">
        <v>392</v>
      </c>
      <c r="B74" s="268"/>
      <c r="C74" s="238"/>
      <c r="D74" s="272"/>
      <c r="E74" s="272"/>
      <c r="F74" s="272"/>
      <c r="G74" s="272"/>
      <c r="H74" s="272"/>
      <c r="I74" s="277"/>
    </row>
    <row r="75" spans="1:9" ht="12.75">
      <c r="A75" s="954" t="s">
        <v>351</v>
      </c>
      <c r="B75" s="247" t="s">
        <v>63</v>
      </c>
      <c r="C75" s="257"/>
      <c r="D75" s="258">
        <f aca="true" t="shared" si="1" ref="D75:I76">D71+D66+D62</f>
        <v>352863</v>
      </c>
      <c r="E75" s="258">
        <f t="shared" si="1"/>
        <v>8813</v>
      </c>
      <c r="F75" s="258">
        <f t="shared" si="1"/>
        <v>0</v>
      </c>
      <c r="G75" s="258">
        <f t="shared" si="1"/>
        <v>8335</v>
      </c>
      <c r="H75" s="258">
        <f t="shared" si="1"/>
        <v>0</v>
      </c>
      <c r="I75" s="259">
        <f t="shared" si="1"/>
        <v>353341</v>
      </c>
    </row>
    <row r="76" spans="1:9" ht="12.75">
      <c r="A76" s="226" t="s">
        <v>352</v>
      </c>
      <c r="B76" s="247" t="s">
        <v>393</v>
      </c>
      <c r="C76" s="257"/>
      <c r="D76" s="258">
        <f t="shared" si="1"/>
        <v>384385</v>
      </c>
      <c r="E76" s="258">
        <f t="shared" si="1"/>
        <v>8813</v>
      </c>
      <c r="F76" s="258">
        <f t="shared" si="1"/>
        <v>0</v>
      </c>
      <c r="G76" s="258">
        <f t="shared" si="1"/>
        <v>8335</v>
      </c>
      <c r="H76" s="258">
        <f t="shared" si="1"/>
        <v>0</v>
      </c>
      <c r="I76" s="259">
        <f t="shared" si="1"/>
        <v>384863</v>
      </c>
    </row>
    <row r="77" spans="1:9" ht="12.75">
      <c r="A77" s="226" t="s">
        <v>354</v>
      </c>
      <c r="B77" s="247" t="s">
        <v>394</v>
      </c>
      <c r="C77" s="257"/>
      <c r="D77" s="258">
        <f aca="true" t="shared" si="2" ref="D77:I77">D68</f>
        <v>31522</v>
      </c>
      <c r="E77" s="258">
        <f t="shared" si="2"/>
        <v>0</v>
      </c>
      <c r="F77" s="258">
        <f t="shared" si="2"/>
        <v>0</v>
      </c>
      <c r="G77" s="258">
        <f t="shared" si="2"/>
        <v>0</v>
      </c>
      <c r="H77" s="258">
        <f t="shared" si="2"/>
        <v>0</v>
      </c>
      <c r="I77" s="259">
        <f t="shared" si="2"/>
        <v>31522</v>
      </c>
    </row>
    <row r="78" spans="1:9" ht="13.5" thickBot="1">
      <c r="A78" s="260" t="s">
        <v>356</v>
      </c>
      <c r="B78" s="261" t="s">
        <v>395</v>
      </c>
      <c r="C78" s="257"/>
      <c r="D78" s="262">
        <f aca="true" t="shared" si="3" ref="D78:I78">D73+D69+D64</f>
        <v>0</v>
      </c>
      <c r="E78" s="262">
        <f t="shared" si="3"/>
        <v>0</v>
      </c>
      <c r="F78" s="262">
        <f t="shared" si="3"/>
        <v>0</v>
      </c>
      <c r="G78" s="262">
        <f t="shared" si="3"/>
        <v>0</v>
      </c>
      <c r="H78" s="262">
        <f t="shared" si="3"/>
        <v>0</v>
      </c>
      <c r="I78" s="263">
        <f t="shared" si="3"/>
        <v>0</v>
      </c>
    </row>
    <row r="79" spans="1:9" ht="15.75" thickBot="1">
      <c r="A79" s="219" t="s">
        <v>396</v>
      </c>
      <c r="B79" s="278"/>
      <c r="C79" s="279"/>
      <c r="D79" s="279"/>
      <c r="E79" s="279"/>
      <c r="F79" s="279"/>
      <c r="G79" s="279"/>
      <c r="H79" s="279"/>
      <c r="I79" s="280"/>
    </row>
    <row r="80" spans="1:9" ht="12.75">
      <c r="A80" s="955" t="s">
        <v>351</v>
      </c>
      <c r="B80" s="281" t="s">
        <v>65</v>
      </c>
      <c r="C80" s="257"/>
      <c r="D80" s="242">
        <v>711359</v>
      </c>
      <c r="E80" s="242"/>
      <c r="F80" s="242"/>
      <c r="G80" s="242"/>
      <c r="H80" s="228">
        <v>0</v>
      </c>
      <c r="I80" s="243">
        <f>D80+E80-G80</f>
        <v>711359</v>
      </c>
    </row>
    <row r="81" spans="1:9" ht="12.75">
      <c r="A81" s="226" t="s">
        <v>352</v>
      </c>
      <c r="B81" s="247" t="s">
        <v>397</v>
      </c>
      <c r="C81" s="257"/>
      <c r="D81" s="242">
        <v>711359</v>
      </c>
      <c r="E81" s="242"/>
      <c r="F81" s="242"/>
      <c r="G81" s="242"/>
      <c r="H81" s="228">
        <v>0</v>
      </c>
      <c r="I81" s="243">
        <f>D81+E81-G81</f>
        <v>711359</v>
      </c>
    </row>
    <row r="82" spans="1:9" ht="12.75">
      <c r="A82" s="226" t="s">
        <v>356</v>
      </c>
      <c r="B82" s="247" t="s">
        <v>398</v>
      </c>
      <c r="C82" s="257"/>
      <c r="D82" s="271"/>
      <c r="E82" s="271"/>
      <c r="F82" s="271"/>
      <c r="G82" s="271"/>
      <c r="H82" s="271"/>
      <c r="I82" s="282"/>
    </row>
    <row r="83" spans="1:10" ht="28.5">
      <c r="A83" s="254" t="s">
        <v>399</v>
      </c>
      <c r="C83" s="257"/>
      <c r="D83" s="283"/>
      <c r="E83" s="283"/>
      <c r="F83" s="283"/>
      <c r="G83" s="283"/>
      <c r="H83" s="283"/>
      <c r="I83" s="284"/>
      <c r="J83" s="249"/>
    </row>
    <row r="84" spans="1:10" ht="12.75">
      <c r="A84" s="954" t="s">
        <v>351</v>
      </c>
      <c r="B84" s="247" t="s">
        <v>67</v>
      </c>
      <c r="C84" s="257"/>
      <c r="D84" s="258">
        <f aca="true" t="shared" si="4" ref="D84:I85">D80+D75+D56</f>
        <v>1453632</v>
      </c>
      <c r="E84" s="258">
        <f t="shared" si="4"/>
        <v>17189</v>
      </c>
      <c r="F84" s="258">
        <f t="shared" si="4"/>
        <v>0</v>
      </c>
      <c r="G84" s="258">
        <f t="shared" si="4"/>
        <v>66562</v>
      </c>
      <c r="H84" s="258">
        <f t="shared" si="4"/>
        <v>0</v>
      </c>
      <c r="I84" s="259">
        <f t="shared" si="4"/>
        <v>1404259</v>
      </c>
      <c r="J84" s="249"/>
    </row>
    <row r="85" spans="1:10" ht="12.75">
      <c r="A85" s="226" t="s">
        <v>352</v>
      </c>
      <c r="B85" s="247" t="s">
        <v>261</v>
      </c>
      <c r="C85" s="257"/>
      <c r="D85" s="258">
        <f t="shared" si="4"/>
        <v>2143054</v>
      </c>
      <c r="E85" s="258">
        <f t="shared" si="4"/>
        <v>17189</v>
      </c>
      <c r="F85" s="258">
        <f t="shared" si="4"/>
        <v>0</v>
      </c>
      <c r="G85" s="258">
        <f t="shared" si="4"/>
        <v>8384</v>
      </c>
      <c r="H85" s="258">
        <f t="shared" si="4"/>
        <v>0</v>
      </c>
      <c r="I85" s="259">
        <f t="shared" si="4"/>
        <v>2151859</v>
      </c>
      <c r="J85" s="249"/>
    </row>
    <row r="86" spans="1:9" ht="12.75">
      <c r="A86" s="226" t="s">
        <v>354</v>
      </c>
      <c r="B86" s="247" t="s">
        <v>262</v>
      </c>
      <c r="C86" s="257"/>
      <c r="D86" s="258">
        <f aca="true" t="shared" si="5" ref="D86:I86">D77+D58</f>
        <v>689422</v>
      </c>
      <c r="E86" s="258">
        <f t="shared" si="5"/>
        <v>58227</v>
      </c>
      <c r="F86" s="258">
        <f t="shared" si="5"/>
        <v>0</v>
      </c>
      <c r="G86" s="258">
        <f t="shared" si="5"/>
        <v>49</v>
      </c>
      <c r="H86" s="258">
        <f t="shared" si="5"/>
        <v>0</v>
      </c>
      <c r="I86" s="259">
        <f t="shared" si="5"/>
        <v>747600</v>
      </c>
    </row>
    <row r="87" spans="1:9" ht="13.5" thickBot="1">
      <c r="A87" s="285" t="s">
        <v>356</v>
      </c>
      <c r="B87" s="286" t="s">
        <v>263</v>
      </c>
      <c r="C87" s="287"/>
      <c r="D87" s="262">
        <f aca="true" t="shared" si="6" ref="D87:I87">D82+D78+D59</f>
        <v>0</v>
      </c>
      <c r="E87" s="262">
        <f t="shared" si="6"/>
        <v>0</v>
      </c>
      <c r="F87" s="262">
        <f t="shared" si="6"/>
        <v>0</v>
      </c>
      <c r="G87" s="262">
        <f t="shared" si="6"/>
        <v>0</v>
      </c>
      <c r="H87" s="262">
        <f t="shared" si="6"/>
        <v>0</v>
      </c>
      <c r="I87" s="263">
        <f t="shared" si="6"/>
        <v>0</v>
      </c>
    </row>
  </sheetData>
  <sheetProtection/>
  <mergeCells count="8">
    <mergeCell ref="A2:I2"/>
    <mergeCell ref="A6:A7"/>
    <mergeCell ref="B6:B7"/>
    <mergeCell ref="C6:C7"/>
    <mergeCell ref="D6:D7"/>
    <mergeCell ref="E6:F6"/>
    <mergeCell ref="G6:H6"/>
    <mergeCell ref="I6:I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5.00390625" style="290" customWidth="1"/>
    <col min="2" max="2" width="5.421875" style="289" customWidth="1"/>
    <col min="3" max="3" width="11.7109375" style="290" customWidth="1"/>
    <col min="4" max="4" width="11.421875" style="290" customWidth="1"/>
    <col min="5" max="5" width="10.7109375" style="290" customWidth="1"/>
    <col min="6" max="6" width="12.140625" style="290" customWidth="1"/>
    <col min="7" max="7" width="12.8515625" style="290" customWidth="1"/>
    <col min="8" max="8" width="11.00390625" style="290" customWidth="1"/>
    <col min="9" max="9" width="10.8515625" style="290" customWidth="1"/>
    <col min="10" max="10" width="13.28125" style="290" customWidth="1"/>
    <col min="11" max="11" width="12.57421875" style="290" customWidth="1"/>
    <col min="12" max="16384" width="9.140625" style="290" customWidth="1"/>
  </cols>
  <sheetData>
    <row r="1" ht="21.75" customHeight="1">
      <c r="A1" s="288"/>
    </row>
    <row r="2" spans="1:10" s="292" customFormat="1" ht="13.5" customHeight="1">
      <c r="A2" s="291" t="s">
        <v>400</v>
      </c>
      <c r="C2" s="289"/>
      <c r="D2" s="289"/>
      <c r="E2" s="289"/>
      <c r="F2" s="841" t="s">
        <v>401</v>
      </c>
      <c r="G2" s="841"/>
      <c r="H2" s="841"/>
      <c r="I2" s="841"/>
      <c r="J2" s="841"/>
    </row>
    <row r="3" spans="1:10" s="292" customFormat="1" ht="13.5" customHeight="1" thickBot="1">
      <c r="A3" s="293"/>
      <c r="C3" s="289"/>
      <c r="D3" s="289"/>
      <c r="E3" s="289"/>
      <c r="F3" s="294"/>
      <c r="G3" s="294"/>
      <c r="H3" s="294"/>
      <c r="I3" s="294"/>
      <c r="J3" s="294"/>
    </row>
    <row r="4" spans="1:10" s="295" customFormat="1" ht="12.75">
      <c r="A4" s="842" t="s">
        <v>341</v>
      </c>
      <c r="B4" s="845" t="s">
        <v>25</v>
      </c>
      <c r="C4" s="845" t="s">
        <v>342</v>
      </c>
      <c r="D4" s="845" t="s">
        <v>402</v>
      </c>
      <c r="E4" s="845" t="s">
        <v>344</v>
      </c>
      <c r="F4" s="845"/>
      <c r="G4" s="845"/>
      <c r="H4" s="845" t="s">
        <v>345</v>
      </c>
      <c r="I4" s="845"/>
      <c r="J4" s="848" t="s">
        <v>403</v>
      </c>
    </row>
    <row r="5" spans="1:10" s="295" customFormat="1" ht="12.75">
      <c r="A5" s="843"/>
      <c r="B5" s="846" t="s">
        <v>25</v>
      </c>
      <c r="C5" s="846"/>
      <c r="D5" s="846"/>
      <c r="E5" s="296" t="s">
        <v>347</v>
      </c>
      <c r="F5" s="846" t="s">
        <v>404</v>
      </c>
      <c r="G5" s="846"/>
      <c r="H5" s="846" t="s">
        <v>347</v>
      </c>
      <c r="I5" s="846" t="s">
        <v>405</v>
      </c>
      <c r="J5" s="849"/>
    </row>
    <row r="6" spans="1:10" s="295" customFormat="1" ht="53.25" customHeight="1">
      <c r="A6" s="844"/>
      <c r="B6" s="847"/>
      <c r="C6" s="847"/>
      <c r="D6" s="847"/>
      <c r="E6" s="297"/>
      <c r="F6" s="297" t="s">
        <v>406</v>
      </c>
      <c r="G6" s="297" t="s">
        <v>407</v>
      </c>
      <c r="H6" s="847"/>
      <c r="I6" s="847"/>
      <c r="J6" s="850"/>
    </row>
    <row r="7" spans="1:10" s="295" customFormat="1" ht="12.75">
      <c r="A7" s="298">
        <v>1</v>
      </c>
      <c r="B7" s="299">
        <v>2</v>
      </c>
      <c r="C7" s="299">
        <v>3</v>
      </c>
      <c r="D7" s="299">
        <v>4</v>
      </c>
      <c r="E7" s="299">
        <v>5</v>
      </c>
      <c r="F7" s="299">
        <v>6</v>
      </c>
      <c r="G7" s="299">
        <v>7</v>
      </c>
      <c r="H7" s="299">
        <v>8</v>
      </c>
      <c r="I7" s="299">
        <v>9</v>
      </c>
      <c r="J7" s="300">
        <v>10</v>
      </c>
    </row>
    <row r="8" spans="1:10" ht="13.5" customHeight="1">
      <c r="A8" s="301" t="s">
        <v>408</v>
      </c>
      <c r="B8" s="302"/>
      <c r="C8" s="303"/>
      <c r="D8" s="304"/>
      <c r="E8" s="304"/>
      <c r="F8" s="304"/>
      <c r="G8" s="304"/>
      <c r="H8" s="304"/>
      <c r="I8" s="304"/>
      <c r="J8" s="305">
        <f>D8+E8-H8</f>
        <v>0</v>
      </c>
    </row>
    <row r="9" spans="1:10" ht="16.5" customHeight="1">
      <c r="A9" s="306" t="s">
        <v>409</v>
      </c>
      <c r="B9" s="307" t="s">
        <v>30</v>
      </c>
      <c r="C9" s="308"/>
      <c r="D9" s="309"/>
      <c r="E9" s="309"/>
      <c r="F9" s="309"/>
      <c r="G9" s="309"/>
      <c r="H9" s="309"/>
      <c r="I9" s="309"/>
      <c r="J9" s="305">
        <f aca="true" t="shared" si="0" ref="J9:J16">D9+E9-H9</f>
        <v>0</v>
      </c>
    </row>
    <row r="10" spans="1:10" ht="16.5" customHeight="1">
      <c r="A10" s="306" t="s">
        <v>410</v>
      </c>
      <c r="B10" s="307" t="s">
        <v>353</v>
      </c>
      <c r="C10" s="50"/>
      <c r="D10" s="309"/>
      <c r="E10" s="309"/>
      <c r="F10" s="309"/>
      <c r="G10" s="309"/>
      <c r="H10" s="309"/>
      <c r="I10" s="309"/>
      <c r="J10" s="305">
        <f t="shared" si="0"/>
        <v>0</v>
      </c>
    </row>
    <row r="11" spans="1:10" ht="16.5" customHeight="1">
      <c r="A11" s="306" t="s">
        <v>411</v>
      </c>
      <c r="B11" s="307" t="s">
        <v>355</v>
      </c>
      <c r="C11" s="50"/>
      <c r="D11" s="309"/>
      <c r="E11" s="309"/>
      <c r="F11" s="50"/>
      <c r="G11" s="50"/>
      <c r="H11" s="309"/>
      <c r="I11" s="309"/>
      <c r="J11" s="305">
        <f t="shared" si="0"/>
        <v>0</v>
      </c>
    </row>
    <row r="12" spans="1:10" ht="13.5" customHeight="1">
      <c r="A12" s="310" t="s">
        <v>412</v>
      </c>
      <c r="B12" s="307"/>
      <c r="C12" s="308"/>
      <c r="D12" s="311"/>
      <c r="E12" s="311"/>
      <c r="F12" s="311"/>
      <c r="G12" s="311"/>
      <c r="H12" s="311"/>
      <c r="I12" s="311"/>
      <c r="J12" s="305">
        <f t="shared" si="0"/>
        <v>0</v>
      </c>
    </row>
    <row r="13" spans="1:10" ht="16.5" customHeight="1">
      <c r="A13" s="306" t="s">
        <v>409</v>
      </c>
      <c r="B13" s="307" t="s">
        <v>32</v>
      </c>
      <c r="C13" s="308"/>
      <c r="D13" s="309"/>
      <c r="E13" s="309"/>
      <c r="F13" s="309"/>
      <c r="G13" s="309"/>
      <c r="H13" s="309"/>
      <c r="I13" s="309"/>
      <c r="J13" s="305">
        <f t="shared" si="0"/>
        <v>0</v>
      </c>
    </row>
    <row r="14" spans="1:10" ht="16.5" customHeight="1">
      <c r="A14" s="306" t="s">
        <v>410</v>
      </c>
      <c r="B14" s="307" t="s">
        <v>359</v>
      </c>
      <c r="C14" s="312"/>
      <c r="D14" s="309"/>
      <c r="E14" s="309"/>
      <c r="F14" s="309"/>
      <c r="G14" s="309"/>
      <c r="H14" s="309"/>
      <c r="I14" s="309"/>
      <c r="J14" s="305">
        <f t="shared" si="0"/>
        <v>0</v>
      </c>
    </row>
    <row r="15" spans="1:10" ht="16.5" customHeight="1">
      <c r="A15" s="306" t="s">
        <v>413</v>
      </c>
      <c r="B15" s="307" t="s">
        <v>360</v>
      </c>
      <c r="C15" s="50"/>
      <c r="D15" s="309"/>
      <c r="E15" s="309"/>
      <c r="F15" s="50"/>
      <c r="G15" s="50"/>
      <c r="H15" s="309"/>
      <c r="I15" s="309"/>
      <c r="J15" s="305">
        <f t="shared" si="0"/>
        <v>0</v>
      </c>
    </row>
    <row r="16" spans="1:10" ht="16.5" customHeight="1" thickBot="1">
      <c r="A16" s="313" t="s">
        <v>414</v>
      </c>
      <c r="B16" s="314" t="s">
        <v>361</v>
      </c>
      <c r="C16" s="315"/>
      <c r="D16" s="316"/>
      <c r="E16" s="316"/>
      <c r="F16" s="315"/>
      <c r="G16" s="315"/>
      <c r="H16" s="316"/>
      <c r="I16" s="316"/>
      <c r="J16" s="317">
        <f t="shared" si="0"/>
        <v>0</v>
      </c>
    </row>
    <row r="17" spans="1:10" ht="12.75">
      <c r="A17" s="318"/>
      <c r="B17" s="292"/>
      <c r="C17" s="318"/>
      <c r="D17" s="318"/>
      <c r="E17" s="318"/>
      <c r="F17" s="318"/>
      <c r="G17" s="318"/>
      <c r="H17" s="318"/>
      <c r="I17" s="318"/>
      <c r="J17" s="318"/>
    </row>
    <row r="18" spans="1:2" ht="12.75">
      <c r="A18" s="288"/>
      <c r="B18" s="292"/>
    </row>
    <row r="19" spans="1:2" ht="12.75">
      <c r="A19" s="288"/>
      <c r="B19" s="292"/>
    </row>
    <row r="20" spans="1:11" s="292" customFormat="1" ht="13.5" customHeight="1">
      <c r="A20" s="291" t="s">
        <v>415</v>
      </c>
      <c r="B20" s="289"/>
      <c r="C20" s="289"/>
      <c r="D20" s="289"/>
      <c r="E20" s="289"/>
      <c r="F20" s="289"/>
      <c r="G20" s="289"/>
      <c r="H20" s="294"/>
      <c r="I20" s="294"/>
      <c r="J20" s="858" t="s">
        <v>416</v>
      </c>
      <c r="K20" s="858"/>
    </row>
    <row r="21" spans="1:11" s="292" customFormat="1" ht="13.5" customHeight="1" thickBot="1">
      <c r="A21" s="291"/>
      <c r="B21" s="289"/>
      <c r="C21" s="289"/>
      <c r="D21" s="289"/>
      <c r="E21" s="289"/>
      <c r="F21" s="289"/>
      <c r="G21" s="289"/>
      <c r="H21" s="294"/>
      <c r="I21" s="294"/>
      <c r="J21" s="319"/>
      <c r="K21" s="319"/>
    </row>
    <row r="22" spans="1:11" s="295" customFormat="1" ht="12.75">
      <c r="A22" s="851" t="s">
        <v>341</v>
      </c>
      <c r="B22" s="854" t="s">
        <v>417</v>
      </c>
      <c r="C22" s="854" t="s">
        <v>402</v>
      </c>
      <c r="D22" s="857" t="s">
        <v>344</v>
      </c>
      <c r="E22" s="857"/>
      <c r="F22" s="857"/>
      <c r="G22" s="857"/>
      <c r="H22" s="857" t="s">
        <v>345</v>
      </c>
      <c r="I22" s="857"/>
      <c r="J22" s="857"/>
      <c r="K22" s="859" t="s">
        <v>403</v>
      </c>
    </row>
    <row r="23" spans="1:11" s="295" customFormat="1" ht="15" customHeight="1">
      <c r="A23" s="852"/>
      <c r="B23" s="855" t="s">
        <v>25</v>
      </c>
      <c r="C23" s="855"/>
      <c r="D23" s="855" t="s">
        <v>347</v>
      </c>
      <c r="E23" s="855" t="s">
        <v>404</v>
      </c>
      <c r="F23" s="855"/>
      <c r="G23" s="855"/>
      <c r="H23" s="855" t="s">
        <v>347</v>
      </c>
      <c r="I23" s="855" t="s">
        <v>418</v>
      </c>
      <c r="J23" s="855"/>
      <c r="K23" s="860"/>
    </row>
    <row r="24" spans="1:11" s="295" customFormat="1" ht="52.5" customHeight="1">
      <c r="A24" s="853"/>
      <c r="B24" s="856"/>
      <c r="C24" s="856"/>
      <c r="D24" s="856"/>
      <c r="E24" s="320" t="s">
        <v>419</v>
      </c>
      <c r="F24" s="320" t="s">
        <v>407</v>
      </c>
      <c r="G24" s="320" t="s">
        <v>420</v>
      </c>
      <c r="H24" s="856"/>
      <c r="I24" s="320" t="s">
        <v>421</v>
      </c>
      <c r="J24" s="320" t="s">
        <v>422</v>
      </c>
      <c r="K24" s="861"/>
    </row>
    <row r="25" spans="1:11" s="295" customFormat="1" ht="12.75">
      <c r="A25" s="321">
        <v>1</v>
      </c>
      <c r="B25" s="322">
        <v>2</v>
      </c>
      <c r="C25" s="322">
        <v>3</v>
      </c>
      <c r="D25" s="322">
        <v>4</v>
      </c>
      <c r="E25" s="322">
        <v>5</v>
      </c>
      <c r="F25" s="322">
        <v>6</v>
      </c>
      <c r="G25" s="322">
        <v>7</v>
      </c>
      <c r="H25" s="322">
        <v>8</v>
      </c>
      <c r="I25" s="322">
        <v>9</v>
      </c>
      <c r="J25" s="322">
        <v>10</v>
      </c>
      <c r="K25" s="323">
        <v>11</v>
      </c>
    </row>
    <row r="26" spans="1:11" ht="13.5" customHeight="1">
      <c r="A26" s="301" t="s">
        <v>408</v>
      </c>
      <c r="B26" s="302"/>
      <c r="C26" s="304"/>
      <c r="D26" s="304"/>
      <c r="E26" s="304"/>
      <c r="F26" s="304"/>
      <c r="G26" s="304"/>
      <c r="H26" s="304"/>
      <c r="I26" s="304"/>
      <c r="J26" s="304"/>
      <c r="K26" s="305">
        <f>C26+D26-H26</f>
        <v>0</v>
      </c>
    </row>
    <row r="27" spans="1:11" ht="13.5" customHeight="1">
      <c r="A27" s="306" t="s">
        <v>409</v>
      </c>
      <c r="B27" s="307" t="s">
        <v>30</v>
      </c>
      <c r="C27" s="309"/>
      <c r="D27" s="309"/>
      <c r="E27" s="309"/>
      <c r="F27" s="309"/>
      <c r="G27" s="309"/>
      <c r="H27" s="309"/>
      <c r="I27" s="309"/>
      <c r="J27" s="309"/>
      <c r="K27" s="305">
        <f aca="true" t="shared" si="1" ref="K27:K33">C27+D27-H27</f>
        <v>0</v>
      </c>
    </row>
    <row r="28" spans="1:11" ht="15.75" customHeight="1">
      <c r="A28" s="306" t="s">
        <v>410</v>
      </c>
      <c r="B28" s="307" t="s">
        <v>353</v>
      </c>
      <c r="C28" s="309"/>
      <c r="D28" s="309"/>
      <c r="E28" s="309"/>
      <c r="F28" s="309"/>
      <c r="G28" s="309"/>
      <c r="H28" s="309"/>
      <c r="I28" s="309"/>
      <c r="J28" s="309"/>
      <c r="K28" s="305">
        <f t="shared" si="1"/>
        <v>0</v>
      </c>
    </row>
    <row r="29" spans="1:11" ht="15.75" customHeight="1">
      <c r="A29" s="306" t="s">
        <v>411</v>
      </c>
      <c r="B29" s="307" t="s">
        <v>355</v>
      </c>
      <c r="C29" s="309"/>
      <c r="D29" s="309"/>
      <c r="E29" s="308"/>
      <c r="F29" s="308"/>
      <c r="G29" s="50"/>
      <c r="H29" s="309"/>
      <c r="I29" s="309"/>
      <c r="J29" s="50"/>
      <c r="K29" s="305">
        <f t="shared" si="1"/>
        <v>0</v>
      </c>
    </row>
    <row r="30" spans="1:11" ht="12.75" customHeight="1">
      <c r="A30" s="310" t="s">
        <v>412</v>
      </c>
      <c r="B30" s="307"/>
      <c r="C30" s="311"/>
      <c r="D30" s="311"/>
      <c r="E30" s="311"/>
      <c r="F30" s="311"/>
      <c r="G30" s="311"/>
      <c r="H30" s="311"/>
      <c r="I30" s="311"/>
      <c r="J30" s="311"/>
      <c r="K30" s="305">
        <f t="shared" si="1"/>
        <v>0</v>
      </c>
    </row>
    <row r="31" spans="1:11" ht="15.75" customHeight="1">
      <c r="A31" s="306" t="s">
        <v>409</v>
      </c>
      <c r="B31" s="307" t="s">
        <v>32</v>
      </c>
      <c r="C31" s="309"/>
      <c r="D31" s="309"/>
      <c r="E31" s="309"/>
      <c r="F31" s="309"/>
      <c r="G31" s="309"/>
      <c r="H31" s="309"/>
      <c r="I31" s="309"/>
      <c r="J31" s="309"/>
      <c r="K31" s="305">
        <f t="shared" si="1"/>
        <v>0</v>
      </c>
    </row>
    <row r="32" spans="1:11" ht="15.75" customHeight="1">
      <c r="A32" s="306" t="s">
        <v>410</v>
      </c>
      <c r="B32" s="307" t="s">
        <v>359</v>
      </c>
      <c r="C32" s="309"/>
      <c r="D32" s="309"/>
      <c r="E32" s="309"/>
      <c r="F32" s="309"/>
      <c r="G32" s="309"/>
      <c r="H32" s="309"/>
      <c r="I32" s="309"/>
      <c r="J32" s="309"/>
      <c r="K32" s="305">
        <f t="shared" si="1"/>
        <v>0</v>
      </c>
    </row>
    <row r="33" spans="1:11" ht="15.75" customHeight="1" thickBot="1">
      <c r="A33" s="313" t="s">
        <v>411</v>
      </c>
      <c r="B33" s="314" t="s">
        <v>360</v>
      </c>
      <c r="C33" s="316"/>
      <c r="D33" s="316"/>
      <c r="E33" s="324"/>
      <c r="F33" s="324"/>
      <c r="G33" s="315"/>
      <c r="H33" s="316"/>
      <c r="I33" s="316"/>
      <c r="J33" s="315"/>
      <c r="K33" s="317">
        <f t="shared" si="1"/>
        <v>0</v>
      </c>
    </row>
    <row r="34" spans="1:11" ht="12.75">
      <c r="A34" s="318"/>
      <c r="C34" s="318"/>
      <c r="D34" s="318"/>
      <c r="E34" s="318"/>
      <c r="F34" s="318"/>
      <c r="G34" s="318"/>
      <c r="H34" s="318"/>
      <c r="I34" s="318"/>
      <c r="J34" s="318"/>
      <c r="K34" s="318"/>
    </row>
  </sheetData>
  <sheetProtection/>
  <mergeCells count="22">
    <mergeCell ref="H23:H24"/>
    <mergeCell ref="I23:J23"/>
    <mergeCell ref="I5:I6"/>
    <mergeCell ref="J20:K20"/>
    <mergeCell ref="H22:J22"/>
    <mergeCell ref="K22:K24"/>
    <mergeCell ref="A22:A24"/>
    <mergeCell ref="B22:B24"/>
    <mergeCell ref="C22:C24"/>
    <mergeCell ref="D22:G22"/>
    <mergeCell ref="D23:D24"/>
    <mergeCell ref="E23:G23"/>
    <mergeCell ref="F2:J2"/>
    <mergeCell ref="A4:A6"/>
    <mergeCell ref="B4:B6"/>
    <mergeCell ref="C4:C6"/>
    <mergeCell ref="D4:D6"/>
    <mergeCell ref="E4:G4"/>
    <mergeCell ref="H4:I4"/>
    <mergeCell ref="J4:J6"/>
    <mergeCell ref="F5:G5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6">
      <selection activeCell="A16" sqref="A1:IV16384"/>
    </sheetView>
  </sheetViews>
  <sheetFormatPr defaultColWidth="9.140625" defaultRowHeight="12.75"/>
  <cols>
    <col min="1" max="1" width="43.421875" style="0" customWidth="1"/>
    <col min="2" max="2" width="5.00390625" style="334" customWidth="1"/>
    <col min="3" max="3" width="12.28125" style="0" customWidth="1"/>
    <col min="4" max="4" width="13.57421875" style="0" customWidth="1"/>
    <col min="5" max="5" width="13.421875" style="0" customWidth="1"/>
    <col min="6" max="6" width="13.57421875" style="0" customWidth="1"/>
    <col min="7" max="7" width="11.00390625" style="0" customWidth="1"/>
  </cols>
  <sheetData>
    <row r="1" spans="1:8" ht="12.75">
      <c r="A1" s="956"/>
      <c r="B1" s="325"/>
      <c r="C1" s="290"/>
      <c r="D1" s="290"/>
      <c r="E1" s="290"/>
      <c r="F1" s="290"/>
      <c r="G1" s="290"/>
      <c r="H1" s="290"/>
    </row>
    <row r="2" spans="1:8" ht="22.5" customHeight="1" thickBot="1">
      <c r="A2" s="326" t="s">
        <v>423</v>
      </c>
      <c r="B2" s="326"/>
      <c r="C2" s="326"/>
      <c r="D2" s="326"/>
      <c r="E2" s="327" t="s">
        <v>424</v>
      </c>
      <c r="G2" s="290"/>
      <c r="H2" s="290"/>
    </row>
    <row r="3" spans="1:6" s="329" customFormat="1" ht="66" customHeight="1">
      <c r="A3" s="328" t="s">
        <v>341</v>
      </c>
      <c r="B3" s="957" t="s">
        <v>25</v>
      </c>
      <c r="C3" s="958" t="s">
        <v>425</v>
      </c>
      <c r="D3" s="959" t="s">
        <v>426</v>
      </c>
      <c r="E3" s="295"/>
      <c r="F3" s="295"/>
    </row>
    <row r="4" spans="1:6" s="329" customFormat="1" ht="12.75">
      <c r="A4" s="960">
        <v>1</v>
      </c>
      <c r="B4" s="961">
        <v>2</v>
      </c>
      <c r="C4" s="962">
        <v>3</v>
      </c>
      <c r="D4" s="963">
        <v>4</v>
      </c>
      <c r="E4" s="295"/>
      <c r="F4" s="295"/>
    </row>
    <row r="5" spans="1:6" ht="16.5" customHeight="1">
      <c r="A5" s="301" t="s">
        <v>427</v>
      </c>
      <c r="B5" s="964"/>
      <c r="C5" s="330"/>
      <c r="D5" s="331"/>
      <c r="E5" s="290"/>
      <c r="F5" s="290"/>
    </row>
    <row r="6" spans="1:6" ht="12.75">
      <c r="A6" s="965" t="s">
        <v>428</v>
      </c>
      <c r="B6" s="966" t="s">
        <v>30</v>
      </c>
      <c r="C6" s="332"/>
      <c r="D6" s="333"/>
      <c r="E6" s="290"/>
      <c r="F6" s="290"/>
    </row>
    <row r="7" spans="1:5" ht="12.75">
      <c r="A7" s="965" t="s">
        <v>429</v>
      </c>
      <c r="B7" s="966" t="s">
        <v>353</v>
      </c>
      <c r="C7" s="332"/>
      <c r="D7" s="333"/>
      <c r="E7" s="290"/>
    </row>
    <row r="8" spans="1:5" ht="12.75">
      <c r="A8" s="965" t="s">
        <v>430</v>
      </c>
      <c r="B8" s="966" t="s">
        <v>355</v>
      </c>
      <c r="C8" s="332"/>
      <c r="D8" s="333"/>
      <c r="E8" s="290"/>
    </row>
    <row r="9" spans="1:5" ht="12.75">
      <c r="A9" s="965" t="s">
        <v>431</v>
      </c>
      <c r="B9" s="966" t="s">
        <v>357</v>
      </c>
      <c r="C9" s="332"/>
      <c r="D9" s="333"/>
      <c r="E9" s="290"/>
    </row>
    <row r="10" spans="1:5" ht="16.5" customHeight="1">
      <c r="A10" s="310" t="s">
        <v>432</v>
      </c>
      <c r="C10" s="335"/>
      <c r="D10" s="336"/>
      <c r="E10" s="290"/>
    </row>
    <row r="11" spans="1:5" ht="12.75">
      <c r="A11" s="965" t="s">
        <v>428</v>
      </c>
      <c r="B11" s="966" t="s">
        <v>32</v>
      </c>
      <c r="C11" s="332"/>
      <c r="D11" s="333"/>
      <c r="E11" s="290"/>
    </row>
    <row r="12" spans="1:5" ht="12.75">
      <c r="A12" s="965" t="s">
        <v>429</v>
      </c>
      <c r="B12" s="966" t="s">
        <v>359</v>
      </c>
      <c r="C12" s="332"/>
      <c r="D12" s="333"/>
      <c r="E12" s="290"/>
    </row>
    <row r="13" spans="1:6" ht="12.75">
      <c r="A13" s="965" t="s">
        <v>430</v>
      </c>
      <c r="B13" s="966" t="s">
        <v>360</v>
      </c>
      <c r="C13" s="332"/>
      <c r="D13" s="333"/>
      <c r="E13" s="290"/>
      <c r="F13" s="290"/>
    </row>
    <row r="14" spans="1:6" ht="12.75">
      <c r="A14" s="965" t="s">
        <v>431</v>
      </c>
      <c r="B14" s="966" t="s">
        <v>361</v>
      </c>
      <c r="C14" s="332"/>
      <c r="D14" s="333"/>
      <c r="E14" s="290"/>
      <c r="F14" s="290"/>
    </row>
    <row r="15" spans="1:6" ht="16.5" customHeight="1">
      <c r="A15" s="310" t="s">
        <v>433</v>
      </c>
      <c r="C15" s="335"/>
      <c r="D15" s="336"/>
      <c r="E15" s="290"/>
      <c r="F15" s="290"/>
    </row>
    <row r="16" spans="1:6" ht="12.75">
      <c r="A16" s="965" t="s">
        <v>428</v>
      </c>
      <c r="B16" s="966" t="s">
        <v>34</v>
      </c>
      <c r="C16" s="332"/>
      <c r="D16" s="333"/>
      <c r="E16" s="290"/>
      <c r="F16" s="290"/>
    </row>
    <row r="17" spans="1:6" ht="12.75">
      <c r="A17" s="965" t="s">
        <v>429</v>
      </c>
      <c r="B17" s="966" t="s">
        <v>238</v>
      </c>
      <c r="C17" s="332"/>
      <c r="D17" s="333"/>
      <c r="E17" s="290"/>
      <c r="F17" s="290"/>
    </row>
    <row r="18" spans="1:6" ht="12.75">
      <c r="A18" s="965" t="s">
        <v>430</v>
      </c>
      <c r="B18" s="966" t="s">
        <v>239</v>
      </c>
      <c r="C18" s="332"/>
      <c r="D18" s="333"/>
      <c r="E18" s="290"/>
      <c r="F18" s="290"/>
    </row>
    <row r="19" spans="1:6" ht="12.75">
      <c r="A19" s="965" t="s">
        <v>431</v>
      </c>
      <c r="B19" s="966" t="s">
        <v>240</v>
      </c>
      <c r="C19" s="332"/>
      <c r="D19" s="333"/>
      <c r="E19" s="290"/>
      <c r="F19" s="290"/>
    </row>
    <row r="20" spans="1:6" ht="17.25" customHeight="1">
      <c r="A20" s="310" t="s">
        <v>434</v>
      </c>
      <c r="B20" s="967"/>
      <c r="C20" s="337"/>
      <c r="D20" s="338"/>
      <c r="E20" s="290"/>
      <c r="F20" s="290"/>
    </row>
    <row r="21" spans="1:6" ht="12.75">
      <c r="A21" s="965" t="s">
        <v>428</v>
      </c>
      <c r="B21" s="966" t="s">
        <v>36</v>
      </c>
      <c r="C21" s="332"/>
      <c r="D21" s="333"/>
      <c r="E21" s="290"/>
      <c r="F21" s="290"/>
    </row>
    <row r="22" spans="1:6" ht="12.75">
      <c r="A22" s="965" t="s">
        <v>429</v>
      </c>
      <c r="B22" s="966" t="s">
        <v>364</v>
      </c>
      <c r="C22" s="332"/>
      <c r="D22" s="333"/>
      <c r="E22" s="290"/>
      <c r="F22" s="290"/>
    </row>
    <row r="23" spans="1:6" ht="12.75">
      <c r="A23" s="965" t="s">
        <v>430</v>
      </c>
      <c r="B23" s="966" t="s">
        <v>366</v>
      </c>
      <c r="C23" s="332"/>
      <c r="D23" s="333"/>
      <c r="E23" s="290"/>
      <c r="F23" s="290"/>
    </row>
    <row r="24" spans="1:6" ht="12.75">
      <c r="A24" s="965" t="s">
        <v>431</v>
      </c>
      <c r="B24" s="966" t="s">
        <v>367</v>
      </c>
      <c r="C24" s="332"/>
      <c r="D24" s="333"/>
      <c r="E24" s="290"/>
      <c r="F24" s="290"/>
    </row>
    <row r="25" spans="1:6" ht="25.5">
      <c r="A25" s="339" t="s">
        <v>435</v>
      </c>
      <c r="B25" s="968"/>
      <c r="C25" s="337"/>
      <c r="D25" s="338"/>
      <c r="E25" s="290"/>
      <c r="F25" s="290"/>
    </row>
    <row r="26" spans="1:6" ht="12.75">
      <c r="A26" s="965" t="s">
        <v>428</v>
      </c>
      <c r="B26" s="966" t="s">
        <v>38</v>
      </c>
      <c r="C26" s="337">
        <f>C6+C16+C21+C11</f>
        <v>0</v>
      </c>
      <c r="D26" s="338">
        <f>D6+D16+D21+D11</f>
        <v>0</v>
      </c>
      <c r="E26" s="290"/>
      <c r="F26" s="290"/>
    </row>
    <row r="27" spans="1:6" ht="12.75">
      <c r="A27" s="965" t="s">
        <v>429</v>
      </c>
      <c r="B27" s="966" t="s">
        <v>211</v>
      </c>
      <c r="C27" s="337">
        <f aca="true" t="shared" si="0" ref="C27:D29">C7+C17+C22+C12</f>
        <v>0</v>
      </c>
      <c r="D27" s="338">
        <f t="shared" si="0"/>
        <v>0</v>
      </c>
      <c r="E27" s="290"/>
      <c r="F27" s="290"/>
    </row>
    <row r="28" spans="1:6" ht="12.75">
      <c r="A28" s="965" t="s">
        <v>430</v>
      </c>
      <c r="B28" s="966" t="s">
        <v>212</v>
      </c>
      <c r="C28" s="337">
        <f t="shared" si="0"/>
        <v>0</v>
      </c>
      <c r="D28" s="338">
        <f t="shared" si="0"/>
        <v>0</v>
      </c>
      <c r="E28" s="290"/>
      <c r="F28" s="290"/>
    </row>
    <row r="29" spans="1:6" ht="13.5" thickBot="1">
      <c r="A29" s="969" t="s">
        <v>431</v>
      </c>
      <c r="B29" s="970" t="s">
        <v>369</v>
      </c>
      <c r="C29" s="340">
        <f t="shared" si="0"/>
        <v>0</v>
      </c>
      <c r="D29" s="341">
        <f t="shared" si="0"/>
        <v>0</v>
      </c>
      <c r="E29" s="290"/>
      <c r="F29" s="290"/>
    </row>
    <row r="30" spans="1:8" ht="12.75">
      <c r="A30" s="318"/>
      <c r="B30" s="342"/>
      <c r="C30" s="318"/>
      <c r="D30" s="318"/>
      <c r="E30" s="318"/>
      <c r="F30" s="290"/>
      <c r="G30" s="290"/>
      <c r="H30" s="290"/>
    </row>
    <row r="31" spans="1:8" ht="12.75">
      <c r="A31" s="971"/>
      <c r="B31" s="325"/>
      <c r="C31" s="290"/>
      <c r="D31" s="290"/>
      <c r="E31" s="290"/>
      <c r="F31" s="290"/>
      <c r="G31" s="290"/>
      <c r="H31" s="290"/>
    </row>
    <row r="32" spans="2:8" ht="15">
      <c r="B32" s="343"/>
      <c r="C32" s="343"/>
      <c r="D32" s="290"/>
      <c r="E32" s="290"/>
      <c r="F32" s="290"/>
      <c r="G32" s="290"/>
      <c r="H32" s="290"/>
    </row>
    <row r="33" spans="1:8" ht="21.75" customHeight="1" thickBot="1">
      <c r="A33" s="344" t="s">
        <v>31</v>
      </c>
      <c r="B33" s="345"/>
      <c r="C33" s="345"/>
      <c r="F33" s="127" t="s">
        <v>436</v>
      </c>
      <c r="G33" s="956"/>
      <c r="H33" s="290"/>
    </row>
    <row r="34" spans="1:7" s="329" customFormat="1" ht="63.75">
      <c r="A34" s="346" t="s">
        <v>341</v>
      </c>
      <c r="B34" s="972" t="s">
        <v>25</v>
      </c>
      <c r="C34" s="973" t="s">
        <v>425</v>
      </c>
      <c r="D34" s="973" t="s">
        <v>344</v>
      </c>
      <c r="E34" s="973" t="s">
        <v>345</v>
      </c>
      <c r="F34" s="974" t="s">
        <v>426</v>
      </c>
      <c r="G34" s="347"/>
    </row>
    <row r="35" spans="1:7" s="329" customFormat="1" ht="12.75">
      <c r="A35" s="975">
        <v>1</v>
      </c>
      <c r="B35" s="976">
        <v>2</v>
      </c>
      <c r="C35" s="977">
        <v>3</v>
      </c>
      <c r="D35" s="977">
        <v>4</v>
      </c>
      <c r="E35" s="977">
        <v>5</v>
      </c>
      <c r="F35" s="978">
        <v>6</v>
      </c>
      <c r="G35" s="349"/>
    </row>
    <row r="36" spans="1:7" ht="25.5">
      <c r="A36" s="979" t="s">
        <v>437</v>
      </c>
      <c r="B36" s="980" t="s">
        <v>30</v>
      </c>
      <c r="C36" s="352">
        <v>32740</v>
      </c>
      <c r="D36" s="353"/>
      <c r="E36" s="353"/>
      <c r="F36" s="354">
        <f>C36+D36-E36</f>
        <v>32740</v>
      </c>
      <c r="G36" s="355"/>
    </row>
    <row r="37" spans="1:7" ht="12.75">
      <c r="A37" s="981" t="s">
        <v>438</v>
      </c>
      <c r="B37" s="982" t="s">
        <v>32</v>
      </c>
      <c r="C37" s="352">
        <v>1372</v>
      </c>
      <c r="D37" s="353">
        <v>40</v>
      </c>
      <c r="E37" s="353">
        <v>40</v>
      </c>
      <c r="F37" s="354">
        <f>C37+D37-E37</f>
        <v>1372</v>
      </c>
      <c r="G37" s="355"/>
    </row>
    <row r="38" spans="1:7" ht="25.5">
      <c r="A38" s="981" t="s">
        <v>439</v>
      </c>
      <c r="B38" s="982" t="s">
        <v>34</v>
      </c>
      <c r="C38" s="352"/>
      <c r="D38" s="353"/>
      <c r="E38" s="353"/>
      <c r="F38" s="354">
        <f>C38+D38-E38</f>
        <v>0</v>
      </c>
      <c r="G38" s="355"/>
    </row>
    <row r="39" spans="1:7" ht="25.5">
      <c r="A39" s="981" t="s">
        <v>440</v>
      </c>
      <c r="B39" s="982" t="s">
        <v>36</v>
      </c>
      <c r="C39" s="309"/>
      <c r="D39" s="309"/>
      <c r="E39" s="309"/>
      <c r="F39" s="358"/>
      <c r="G39" s="355"/>
    </row>
    <row r="40" spans="1:7" ht="26.25" thickBot="1">
      <c r="A40" s="359" t="s">
        <v>441</v>
      </c>
      <c r="B40" s="983" t="s">
        <v>38</v>
      </c>
      <c r="C40" s="361">
        <f>SUM(C36:C39)</f>
        <v>34112</v>
      </c>
      <c r="D40" s="361">
        <f>SUM(D36:D39)</f>
        <v>40</v>
      </c>
      <c r="E40" s="361">
        <f>SUM(E36:E39)</f>
        <v>40</v>
      </c>
      <c r="F40" s="362">
        <f>SUM(F36:F39)</f>
        <v>34112</v>
      </c>
      <c r="G40" s="355"/>
    </row>
    <row r="41" spans="1:8" ht="12.75">
      <c r="A41" s="318"/>
      <c r="B41" s="342"/>
      <c r="C41" s="318"/>
      <c r="D41" s="318"/>
      <c r="E41" s="318"/>
      <c r="F41" s="318"/>
      <c r="G41" s="318"/>
      <c r="H41" s="318"/>
    </row>
    <row r="42" spans="1:8" ht="12.75">
      <c r="A42" s="290"/>
      <c r="B42" s="325"/>
      <c r="C42" s="290"/>
      <c r="D42" s="290"/>
      <c r="E42" s="290"/>
      <c r="F42" s="290"/>
      <c r="G42" s="290"/>
      <c r="H42" s="290"/>
    </row>
    <row r="43" spans="1:8" ht="12.75">
      <c r="A43" s="290"/>
      <c r="B43" s="325"/>
      <c r="C43" s="290"/>
      <c r="D43" s="290"/>
      <c r="E43" s="290"/>
      <c r="F43" s="290"/>
      <c r="G43" s="290"/>
      <c r="H43" s="290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7">
      <selection activeCell="A37" sqref="A1:IV16384"/>
    </sheetView>
  </sheetViews>
  <sheetFormatPr defaultColWidth="9.140625" defaultRowHeight="12.75"/>
  <cols>
    <col min="1" max="1" width="38.57421875" style="0" customWidth="1"/>
    <col min="2" max="2" width="5.421875" style="334" customWidth="1"/>
    <col min="3" max="3" width="10.8515625" style="0" customWidth="1"/>
    <col min="4" max="4" width="10.7109375" style="0" customWidth="1"/>
    <col min="5" max="5" width="11.7109375" style="0" customWidth="1"/>
    <col min="6" max="6" width="11.00390625" style="0" customWidth="1"/>
    <col min="7" max="7" width="10.7109375" style="0" customWidth="1"/>
    <col min="8" max="8" width="10.140625" style="0" customWidth="1"/>
    <col min="9" max="10" width="10.00390625" style="0" customWidth="1"/>
    <col min="11" max="11" width="12.7109375" style="0" customWidth="1"/>
  </cols>
  <sheetData>
    <row r="1" spans="1:11" s="956" customFormat="1" ht="21.75" customHeight="1" thickBot="1">
      <c r="A1" s="326" t="s">
        <v>33</v>
      </c>
      <c r="B1" s="326"/>
      <c r="C1" s="326"/>
      <c r="D1" s="326"/>
      <c r="F1" s="327"/>
      <c r="J1" s="363"/>
      <c r="K1" s="363" t="s">
        <v>442</v>
      </c>
    </row>
    <row r="2" spans="1:11" s="329" customFormat="1" ht="12.75">
      <c r="A2" s="984"/>
      <c r="B2" s="985"/>
      <c r="C2" s="986" t="s">
        <v>443</v>
      </c>
      <c r="D2" s="986" t="s">
        <v>402</v>
      </c>
      <c r="E2" s="986" t="s">
        <v>344</v>
      </c>
      <c r="F2" s="986"/>
      <c r="G2" s="986"/>
      <c r="H2" s="986" t="s">
        <v>345</v>
      </c>
      <c r="I2" s="986"/>
      <c r="J2" s="986"/>
      <c r="K2" s="987" t="s">
        <v>444</v>
      </c>
    </row>
    <row r="3" spans="1:11" s="329" customFormat="1" ht="14.25">
      <c r="A3" s="364" t="s">
        <v>341</v>
      </c>
      <c r="B3" s="988" t="s">
        <v>25</v>
      </c>
      <c r="C3" s="989"/>
      <c r="D3" s="989"/>
      <c r="E3" s="989" t="s">
        <v>347</v>
      </c>
      <c r="F3" s="989" t="s">
        <v>404</v>
      </c>
      <c r="G3" s="989"/>
      <c r="H3" s="989" t="s">
        <v>347</v>
      </c>
      <c r="I3" s="989" t="s">
        <v>404</v>
      </c>
      <c r="J3" s="989"/>
      <c r="K3" s="990"/>
    </row>
    <row r="4" spans="1:11" s="329" customFormat="1" ht="36.75" customHeight="1">
      <c r="A4" s="769"/>
      <c r="B4" s="770"/>
      <c r="C4" s="991"/>
      <c r="D4" s="991"/>
      <c r="E4" s="991"/>
      <c r="F4" s="992" t="s">
        <v>445</v>
      </c>
      <c r="G4" s="992" t="s">
        <v>446</v>
      </c>
      <c r="H4" s="991"/>
      <c r="I4" s="992" t="s">
        <v>447</v>
      </c>
      <c r="J4" s="992" t="s">
        <v>448</v>
      </c>
      <c r="K4" s="993"/>
    </row>
    <row r="5" spans="1:11" s="329" customFormat="1" ht="12.75">
      <c r="A5" s="960">
        <v>1</v>
      </c>
      <c r="B5" s="961">
        <v>2</v>
      </c>
      <c r="C5" s="962">
        <v>3</v>
      </c>
      <c r="D5" s="962">
        <v>4</v>
      </c>
      <c r="E5" s="962">
        <v>5</v>
      </c>
      <c r="F5" s="962">
        <v>6</v>
      </c>
      <c r="G5" s="962">
        <v>7</v>
      </c>
      <c r="H5" s="962">
        <v>8</v>
      </c>
      <c r="I5" s="962">
        <v>9</v>
      </c>
      <c r="J5" s="962">
        <v>10</v>
      </c>
      <c r="K5" s="963">
        <v>11</v>
      </c>
    </row>
    <row r="6" spans="1:11" ht="13.5" customHeight="1">
      <c r="A6" s="365" t="s">
        <v>449</v>
      </c>
      <c r="B6" s="994"/>
      <c r="C6" s="366"/>
      <c r="D6" s="367"/>
      <c r="E6" s="367"/>
      <c r="F6" s="367"/>
      <c r="G6" s="367"/>
      <c r="H6" s="367"/>
      <c r="I6" s="367"/>
      <c r="J6" s="367"/>
      <c r="K6" s="368"/>
    </row>
    <row r="7" spans="1:11" ht="12" customHeight="1">
      <c r="A7" s="954" t="s">
        <v>351</v>
      </c>
      <c r="B7" s="966" t="s">
        <v>30</v>
      </c>
      <c r="C7" s="257"/>
      <c r="D7" s="332"/>
      <c r="E7" s="332"/>
      <c r="F7" s="332"/>
      <c r="G7" s="332"/>
      <c r="H7" s="332"/>
      <c r="I7" s="332"/>
      <c r="J7" s="332"/>
      <c r="K7" s="333"/>
    </row>
    <row r="8" spans="1:11" ht="12" customHeight="1">
      <c r="A8" s="226" t="s">
        <v>352</v>
      </c>
      <c r="B8" s="966" t="s">
        <v>353</v>
      </c>
      <c r="C8" s="369"/>
      <c r="D8" s="332"/>
      <c r="E8" s="332"/>
      <c r="F8" s="332"/>
      <c r="G8" s="332"/>
      <c r="H8" s="332"/>
      <c r="I8" s="332"/>
      <c r="J8" s="332"/>
      <c r="K8" s="333"/>
    </row>
    <row r="9" spans="1:11" ht="12" customHeight="1">
      <c r="A9" s="226" t="s">
        <v>354</v>
      </c>
      <c r="B9" s="966" t="s">
        <v>355</v>
      </c>
      <c r="C9" s="370"/>
      <c r="D9" s="332"/>
      <c r="E9" s="332"/>
      <c r="F9" s="371"/>
      <c r="G9" s="332"/>
      <c r="H9" s="332"/>
      <c r="I9" s="332"/>
      <c r="J9" s="332"/>
      <c r="K9" s="333"/>
    </row>
    <row r="10" spans="1:11" ht="12" customHeight="1">
      <c r="A10" s="260" t="s">
        <v>356</v>
      </c>
      <c r="B10" s="966" t="s">
        <v>357</v>
      </c>
      <c r="C10" s="370"/>
      <c r="D10" s="332"/>
      <c r="E10" s="332"/>
      <c r="F10" s="371"/>
      <c r="G10" s="371"/>
      <c r="H10" s="332"/>
      <c r="I10" s="332"/>
      <c r="J10" s="371"/>
      <c r="K10" s="333"/>
    </row>
    <row r="11" spans="1:11" ht="14.25" customHeight="1">
      <c r="A11" s="372" t="s">
        <v>450</v>
      </c>
      <c r="B11" s="995"/>
      <c r="C11" s="373"/>
      <c r="D11" s="373"/>
      <c r="E11" s="373"/>
      <c r="F11" s="373"/>
      <c r="G11" s="373"/>
      <c r="H11" s="374"/>
      <c r="I11" s="373"/>
      <c r="J11" s="373"/>
      <c r="K11" s="375"/>
    </row>
    <row r="12" spans="1:11" ht="12" customHeight="1">
      <c r="A12" s="954" t="s">
        <v>351</v>
      </c>
      <c r="B12" s="966" t="s">
        <v>32</v>
      </c>
      <c r="C12" s="257"/>
      <c r="D12" s="332"/>
      <c r="E12" s="332"/>
      <c r="F12" s="332"/>
      <c r="G12" s="332"/>
      <c r="H12" s="332"/>
      <c r="I12" s="332"/>
      <c r="J12" s="332"/>
      <c r="K12" s="333"/>
    </row>
    <row r="13" spans="1:11" ht="12" customHeight="1">
      <c r="A13" s="226" t="s">
        <v>352</v>
      </c>
      <c r="B13" s="966" t="s">
        <v>359</v>
      </c>
      <c r="C13" s="369"/>
      <c r="D13" s="332"/>
      <c r="E13" s="332"/>
      <c r="F13" s="376"/>
      <c r="G13" s="332"/>
      <c r="H13" s="376"/>
      <c r="I13" s="376"/>
      <c r="J13" s="376"/>
      <c r="K13" s="377"/>
    </row>
    <row r="14" spans="1:11" ht="12" customHeight="1">
      <c r="A14" s="226" t="s">
        <v>354</v>
      </c>
      <c r="B14" s="966" t="s">
        <v>360</v>
      </c>
      <c r="C14" s="370"/>
      <c r="D14" s="332"/>
      <c r="E14" s="332"/>
      <c r="F14" s="371"/>
      <c r="G14" s="332"/>
      <c r="H14" s="376"/>
      <c r="I14" s="376"/>
      <c r="J14" s="376"/>
      <c r="K14" s="377"/>
    </row>
    <row r="15" spans="1:11" ht="12" customHeight="1">
      <c r="A15" s="260" t="s">
        <v>356</v>
      </c>
      <c r="B15" s="966" t="s">
        <v>361</v>
      </c>
      <c r="C15" s="370"/>
      <c r="D15" s="332"/>
      <c r="E15" s="332"/>
      <c r="F15" s="371"/>
      <c r="G15" s="371"/>
      <c r="H15" s="376"/>
      <c r="I15" s="376"/>
      <c r="J15" s="371"/>
      <c r="K15" s="377"/>
    </row>
    <row r="16" spans="1:11" ht="14.25" customHeight="1">
      <c r="A16" s="372" t="s">
        <v>451</v>
      </c>
      <c r="B16" s="995"/>
      <c r="C16" s="373"/>
      <c r="D16" s="373"/>
      <c r="E16" s="373"/>
      <c r="F16" s="373"/>
      <c r="G16" s="373"/>
      <c r="H16" s="374"/>
      <c r="I16" s="373"/>
      <c r="J16" s="373"/>
      <c r="K16" s="375"/>
    </row>
    <row r="17" spans="1:11" ht="12" customHeight="1">
      <c r="A17" s="954" t="s">
        <v>351</v>
      </c>
      <c r="B17" s="966" t="s">
        <v>34</v>
      </c>
      <c r="C17" s="257"/>
      <c r="D17" s="332"/>
      <c r="E17" s="332"/>
      <c r="F17" s="332"/>
      <c r="G17" s="332"/>
      <c r="H17" s="332"/>
      <c r="I17" s="332"/>
      <c r="J17" s="332"/>
      <c r="K17" s="333"/>
    </row>
    <row r="18" spans="1:11" ht="12" customHeight="1">
      <c r="A18" s="226" t="s">
        <v>352</v>
      </c>
      <c r="B18" s="966" t="s">
        <v>238</v>
      </c>
      <c r="C18" s="369"/>
      <c r="D18" s="332"/>
      <c r="E18" s="332"/>
      <c r="F18" s="376"/>
      <c r="G18" s="332"/>
      <c r="H18" s="376"/>
      <c r="I18" s="376"/>
      <c r="J18" s="376"/>
      <c r="K18" s="377"/>
    </row>
    <row r="19" spans="1:11" ht="12" customHeight="1">
      <c r="A19" s="226" t="s">
        <v>354</v>
      </c>
      <c r="B19" s="966" t="s">
        <v>239</v>
      </c>
      <c r="C19" s="370"/>
      <c r="D19" s="332"/>
      <c r="E19" s="332"/>
      <c r="F19" s="371"/>
      <c r="G19" s="332"/>
      <c r="H19" s="376"/>
      <c r="I19" s="376"/>
      <c r="J19" s="376"/>
      <c r="K19" s="377"/>
    </row>
    <row r="20" spans="1:11" ht="12" customHeight="1">
      <c r="A20" s="260" t="s">
        <v>356</v>
      </c>
      <c r="B20" s="966" t="s">
        <v>240</v>
      </c>
      <c r="C20" s="370"/>
      <c r="D20" s="332"/>
      <c r="E20" s="332"/>
      <c r="F20" s="371"/>
      <c r="G20" s="371"/>
      <c r="H20" s="376"/>
      <c r="I20" s="376"/>
      <c r="J20" s="371"/>
      <c r="K20" s="377"/>
    </row>
    <row r="21" spans="1:11" ht="13.5" customHeight="1">
      <c r="A21" s="372" t="s">
        <v>452</v>
      </c>
      <c r="B21" s="995"/>
      <c r="C21" s="373"/>
      <c r="D21" s="373"/>
      <c r="E21" s="373"/>
      <c r="F21" s="373"/>
      <c r="G21" s="373"/>
      <c r="H21" s="374"/>
      <c r="I21" s="373"/>
      <c r="J21" s="373"/>
      <c r="K21" s="375"/>
    </row>
    <row r="22" spans="1:11" ht="12.75" customHeight="1">
      <c r="A22" s="954" t="s">
        <v>351</v>
      </c>
      <c r="B22" s="966" t="s">
        <v>36</v>
      </c>
      <c r="C22" s="257"/>
      <c r="D22" s="332"/>
      <c r="E22" s="332"/>
      <c r="F22" s="332"/>
      <c r="G22" s="332"/>
      <c r="H22" s="332"/>
      <c r="I22" s="332"/>
      <c r="J22" s="332"/>
      <c r="K22" s="333"/>
    </row>
    <row r="23" spans="1:11" ht="12.75" customHeight="1">
      <c r="A23" s="226" t="s">
        <v>352</v>
      </c>
      <c r="B23" s="966" t="s">
        <v>364</v>
      </c>
      <c r="C23" s="369"/>
      <c r="D23" s="376"/>
      <c r="E23" s="376"/>
      <c r="F23" s="376"/>
      <c r="G23" s="332"/>
      <c r="H23" s="376"/>
      <c r="I23" s="376"/>
      <c r="J23" s="376"/>
      <c r="K23" s="377"/>
    </row>
    <row r="24" spans="1:11" ht="12.75" customHeight="1">
      <c r="A24" s="226" t="s">
        <v>354</v>
      </c>
      <c r="B24" s="966" t="s">
        <v>366</v>
      </c>
      <c r="C24" s="370"/>
      <c r="D24" s="376"/>
      <c r="E24" s="376"/>
      <c r="F24" s="371"/>
      <c r="G24" s="332"/>
      <c r="H24" s="376"/>
      <c r="I24" s="376"/>
      <c r="J24" s="376"/>
      <c r="K24" s="377"/>
    </row>
    <row r="25" spans="1:11" ht="12.75" customHeight="1">
      <c r="A25" s="260" t="s">
        <v>356</v>
      </c>
      <c r="B25" s="966" t="s">
        <v>367</v>
      </c>
      <c r="C25" s="370"/>
      <c r="D25" s="376"/>
      <c r="E25" s="376"/>
      <c r="F25" s="371"/>
      <c r="G25" s="371"/>
      <c r="H25" s="376"/>
      <c r="I25" s="376"/>
      <c r="J25" s="371"/>
      <c r="K25" s="377"/>
    </row>
    <row r="26" spans="1:11" ht="12.75" customHeight="1">
      <c r="A26" s="372" t="s">
        <v>453</v>
      </c>
      <c r="B26" s="995"/>
      <c r="C26" s="373"/>
      <c r="D26" s="373"/>
      <c r="E26" s="373"/>
      <c r="F26" s="373"/>
      <c r="G26" s="373"/>
      <c r="H26" s="374"/>
      <c r="I26" s="373"/>
      <c r="J26" s="373"/>
      <c r="K26" s="375"/>
    </row>
    <row r="27" spans="1:11" ht="12.75" customHeight="1">
      <c r="A27" s="954" t="s">
        <v>351</v>
      </c>
      <c r="B27" s="966" t="s">
        <v>38</v>
      </c>
      <c r="C27" s="257"/>
      <c r="D27" s="332"/>
      <c r="E27" s="332"/>
      <c r="F27" s="332"/>
      <c r="G27" s="332"/>
      <c r="H27" s="332"/>
      <c r="I27" s="332"/>
      <c r="J27" s="332"/>
      <c r="K27" s="333"/>
    </row>
    <row r="28" spans="1:11" ht="12.75" customHeight="1">
      <c r="A28" s="226" t="s">
        <v>352</v>
      </c>
      <c r="B28" s="966" t="s">
        <v>211</v>
      </c>
      <c r="C28" s="369"/>
      <c r="D28" s="332"/>
      <c r="E28" s="332"/>
      <c r="F28" s="376"/>
      <c r="G28" s="332"/>
      <c r="H28" s="376"/>
      <c r="I28" s="376"/>
      <c r="J28" s="376"/>
      <c r="K28" s="377"/>
    </row>
    <row r="29" spans="1:11" ht="12.75" customHeight="1">
      <c r="A29" s="226" t="s">
        <v>354</v>
      </c>
      <c r="B29" s="966" t="s">
        <v>212</v>
      </c>
      <c r="C29" s="370"/>
      <c r="D29" s="332"/>
      <c r="E29" s="332"/>
      <c r="F29" s="371"/>
      <c r="G29" s="332"/>
      <c r="H29" s="376"/>
      <c r="I29" s="376"/>
      <c r="J29" s="376"/>
      <c r="K29" s="377"/>
    </row>
    <row r="30" spans="1:11" ht="12.75" customHeight="1">
      <c r="A30" s="260" t="s">
        <v>356</v>
      </c>
      <c r="B30" s="966" t="s">
        <v>369</v>
      </c>
      <c r="C30" s="370"/>
      <c r="D30" s="332"/>
      <c r="E30" s="332"/>
      <c r="F30" s="371"/>
      <c r="G30" s="371"/>
      <c r="H30" s="376"/>
      <c r="I30" s="376"/>
      <c r="J30" s="371"/>
      <c r="K30" s="377"/>
    </row>
    <row r="31" spans="1:11" ht="12" customHeight="1">
      <c r="A31" s="372" t="s">
        <v>454</v>
      </c>
      <c r="B31" s="995"/>
      <c r="C31" s="373"/>
      <c r="D31" s="373"/>
      <c r="E31" s="373"/>
      <c r="F31" s="373"/>
      <c r="G31" s="373"/>
      <c r="H31" s="374"/>
      <c r="I31" s="373"/>
      <c r="J31" s="373"/>
      <c r="K31" s="375"/>
    </row>
    <row r="32" spans="1:11" ht="12.75" customHeight="1">
      <c r="A32" s="954" t="s">
        <v>351</v>
      </c>
      <c r="B32" s="966" t="s">
        <v>40</v>
      </c>
      <c r="C32" s="257"/>
      <c r="D32" s="332"/>
      <c r="E32" s="332"/>
      <c r="F32" s="332"/>
      <c r="G32" s="332"/>
      <c r="H32" s="332"/>
      <c r="I32" s="332"/>
      <c r="J32" s="332"/>
      <c r="K32" s="333"/>
    </row>
    <row r="33" spans="1:11" ht="12.75" customHeight="1">
      <c r="A33" s="226" t="s">
        <v>352</v>
      </c>
      <c r="B33" s="966" t="s">
        <v>371</v>
      </c>
      <c r="C33" s="369"/>
      <c r="D33" s="332"/>
      <c r="E33" s="332"/>
      <c r="F33" s="376"/>
      <c r="G33" s="332"/>
      <c r="H33" s="376"/>
      <c r="I33" s="376"/>
      <c r="J33" s="376"/>
      <c r="K33" s="377"/>
    </row>
    <row r="34" spans="1:11" ht="12.75" customHeight="1">
      <c r="A34" s="226" t="s">
        <v>354</v>
      </c>
      <c r="B34" s="966" t="s">
        <v>373</v>
      </c>
      <c r="C34" s="370"/>
      <c r="D34" s="332"/>
      <c r="E34" s="332"/>
      <c r="F34" s="371"/>
      <c r="G34" s="332"/>
      <c r="H34" s="376"/>
      <c r="I34" s="376"/>
      <c r="J34" s="376"/>
      <c r="K34" s="377"/>
    </row>
    <row r="35" spans="1:11" ht="12.75" customHeight="1">
      <c r="A35" s="260" t="s">
        <v>356</v>
      </c>
      <c r="B35" s="966" t="s">
        <v>374</v>
      </c>
      <c r="C35" s="370"/>
      <c r="D35" s="332"/>
      <c r="E35" s="332"/>
      <c r="F35" s="371"/>
      <c r="G35" s="371"/>
      <c r="H35" s="376"/>
      <c r="I35" s="376"/>
      <c r="J35" s="371"/>
      <c r="K35" s="377"/>
    </row>
    <row r="36" spans="1:11" ht="25.5">
      <c r="A36" s="372" t="s">
        <v>455</v>
      </c>
      <c r="B36" s="995"/>
      <c r="C36" s="373"/>
      <c r="D36" s="373"/>
      <c r="E36" s="373"/>
      <c r="F36" s="373"/>
      <c r="G36" s="373"/>
      <c r="H36" s="374"/>
      <c r="I36" s="373"/>
      <c r="J36" s="373"/>
      <c r="K36" s="375"/>
    </row>
    <row r="37" spans="1:11" ht="12.75" customHeight="1">
      <c r="A37" s="954" t="s">
        <v>351</v>
      </c>
      <c r="B37" s="966" t="s">
        <v>42</v>
      </c>
      <c r="C37" s="257"/>
      <c r="D37" s="332"/>
      <c r="E37" s="332"/>
      <c r="F37" s="332"/>
      <c r="G37" s="332"/>
      <c r="H37" s="332"/>
      <c r="I37" s="332"/>
      <c r="J37" s="332"/>
      <c r="K37" s="333"/>
    </row>
    <row r="38" spans="1:11" ht="12.75" customHeight="1">
      <c r="A38" s="226" t="s">
        <v>352</v>
      </c>
      <c r="B38" s="966" t="s">
        <v>44</v>
      </c>
      <c r="C38" s="369"/>
      <c r="D38" s="332"/>
      <c r="E38" s="332"/>
      <c r="F38" s="376"/>
      <c r="G38" s="332"/>
      <c r="H38" s="376"/>
      <c r="I38" s="376"/>
      <c r="J38" s="376"/>
      <c r="K38" s="377"/>
    </row>
    <row r="39" spans="1:11" ht="12.75" customHeight="1">
      <c r="A39" s="226" t="s">
        <v>354</v>
      </c>
      <c r="B39" s="966" t="s">
        <v>46</v>
      </c>
      <c r="C39" s="370"/>
      <c r="D39" s="332"/>
      <c r="E39" s="332"/>
      <c r="F39" s="371"/>
      <c r="G39" s="332"/>
      <c r="H39" s="376"/>
      <c r="I39" s="376"/>
      <c r="J39" s="376"/>
      <c r="K39" s="377"/>
    </row>
    <row r="40" spans="1:11" ht="12.75" customHeight="1">
      <c r="A40" s="260" t="s">
        <v>356</v>
      </c>
      <c r="B40" s="966" t="s">
        <v>47</v>
      </c>
      <c r="C40" s="370"/>
      <c r="D40" s="332"/>
      <c r="E40" s="332"/>
      <c r="F40" s="371"/>
      <c r="G40" s="371"/>
      <c r="H40" s="376"/>
      <c r="I40" s="376"/>
      <c r="J40" s="371"/>
      <c r="K40" s="377"/>
    </row>
    <row r="41" spans="1:11" ht="25.5">
      <c r="A41" s="372" t="s">
        <v>456</v>
      </c>
      <c r="B41" s="995"/>
      <c r="C41" s="373"/>
      <c r="D41" s="373"/>
      <c r="E41" s="373"/>
      <c r="F41" s="373"/>
      <c r="G41" s="373"/>
      <c r="H41" s="374"/>
      <c r="I41" s="373"/>
      <c r="J41" s="373"/>
      <c r="K41" s="375"/>
    </row>
    <row r="42" spans="1:11" ht="12.75" customHeight="1">
      <c r="A42" s="954" t="s">
        <v>351</v>
      </c>
      <c r="B42" s="966" t="s">
        <v>50</v>
      </c>
      <c r="C42" s="257"/>
      <c r="D42" s="332"/>
      <c r="E42" s="332"/>
      <c r="F42" s="332"/>
      <c r="G42" s="332"/>
      <c r="H42" s="332"/>
      <c r="I42" s="332"/>
      <c r="J42" s="332"/>
      <c r="K42" s="333"/>
    </row>
    <row r="43" spans="1:11" ht="12.75" customHeight="1">
      <c r="A43" s="226" t="s">
        <v>352</v>
      </c>
      <c r="B43" s="966" t="s">
        <v>168</v>
      </c>
      <c r="C43" s="369"/>
      <c r="D43" s="332"/>
      <c r="E43" s="332"/>
      <c r="F43" s="376"/>
      <c r="G43" s="332"/>
      <c r="H43" s="376"/>
      <c r="I43" s="376"/>
      <c r="J43" s="376"/>
      <c r="K43" s="377"/>
    </row>
    <row r="44" spans="1:11" ht="12.75" customHeight="1">
      <c r="A44" s="226" t="s">
        <v>354</v>
      </c>
      <c r="B44" s="966" t="s">
        <v>169</v>
      </c>
      <c r="C44" s="370"/>
      <c r="D44" s="332"/>
      <c r="E44" s="332"/>
      <c r="F44" s="371"/>
      <c r="G44" s="332"/>
      <c r="H44" s="376"/>
      <c r="I44" s="376"/>
      <c r="J44" s="376"/>
      <c r="K44" s="377"/>
    </row>
    <row r="45" spans="1:11" ht="12.75" customHeight="1">
      <c r="A45" s="260" t="s">
        <v>356</v>
      </c>
      <c r="B45" s="966" t="s">
        <v>170</v>
      </c>
      <c r="C45" s="370"/>
      <c r="D45" s="332"/>
      <c r="E45" s="332"/>
      <c r="F45" s="371"/>
      <c r="G45" s="371"/>
      <c r="H45" s="376"/>
      <c r="I45" s="376"/>
      <c r="J45" s="371"/>
      <c r="K45" s="377"/>
    </row>
    <row r="46" spans="1:11" ht="12" customHeight="1">
      <c r="A46" s="372" t="s">
        <v>457</v>
      </c>
      <c r="B46" s="995"/>
      <c r="C46" s="373"/>
      <c r="D46" s="373"/>
      <c r="E46" s="373"/>
      <c r="F46" s="373"/>
      <c r="G46" s="373"/>
      <c r="H46" s="374"/>
      <c r="I46" s="373"/>
      <c r="J46" s="373"/>
      <c r="K46" s="375"/>
    </row>
    <row r="47" spans="1:11" ht="12.75" customHeight="1">
      <c r="A47" s="954" t="s">
        <v>351</v>
      </c>
      <c r="B47" s="966" t="s">
        <v>53</v>
      </c>
      <c r="C47" s="257"/>
      <c r="D47" s="332">
        <v>16599</v>
      </c>
      <c r="E47" s="332"/>
      <c r="F47" s="332"/>
      <c r="G47" s="332"/>
      <c r="H47" s="332">
        <v>7864</v>
      </c>
      <c r="I47" s="332"/>
      <c r="J47" s="332"/>
      <c r="K47" s="333">
        <f>D47+E47-H47</f>
        <v>8735</v>
      </c>
    </row>
    <row r="48" spans="1:11" ht="12.75" customHeight="1">
      <c r="A48" s="226" t="s">
        <v>352</v>
      </c>
      <c r="B48" s="966" t="s">
        <v>217</v>
      </c>
      <c r="C48" s="369">
        <v>0.1</v>
      </c>
      <c r="D48" s="332">
        <v>8004</v>
      </c>
      <c r="E48" s="332"/>
      <c r="F48" s="332"/>
      <c r="G48" s="332"/>
      <c r="H48" s="376"/>
      <c r="I48" s="376"/>
      <c r="J48" s="332"/>
      <c r="K48" s="333">
        <f>D48+E48-H48</f>
        <v>8004</v>
      </c>
    </row>
    <row r="49" spans="1:11" ht="12.75" customHeight="1">
      <c r="A49" s="226" t="s">
        <v>354</v>
      </c>
      <c r="B49" s="966" t="s">
        <v>378</v>
      </c>
      <c r="C49" s="370"/>
      <c r="D49" s="332">
        <v>63405</v>
      </c>
      <c r="E49" s="332">
        <v>7864</v>
      </c>
      <c r="F49" s="371"/>
      <c r="G49" s="332"/>
      <c r="H49" s="376"/>
      <c r="I49" s="376"/>
      <c r="J49" s="332"/>
      <c r="K49" s="333">
        <f>D49+E49-H49</f>
        <v>71269</v>
      </c>
    </row>
    <row r="50" spans="1:11" ht="12.75" customHeight="1">
      <c r="A50" s="260" t="s">
        <v>356</v>
      </c>
      <c r="B50" s="966" t="s">
        <v>379</v>
      </c>
      <c r="C50" s="370"/>
      <c r="D50" s="332"/>
      <c r="E50" s="332"/>
      <c r="F50" s="371"/>
      <c r="G50" s="371"/>
      <c r="H50" s="376"/>
      <c r="I50" s="376"/>
      <c r="J50" s="371"/>
      <c r="K50" s="377"/>
    </row>
    <row r="51" spans="1:11" ht="12.75" customHeight="1">
      <c r="A51" s="378" t="s">
        <v>200</v>
      </c>
      <c r="B51" s="995"/>
      <c r="C51" s="373"/>
      <c r="D51" s="373"/>
      <c r="E51" s="373"/>
      <c r="F51" s="373"/>
      <c r="G51" s="373"/>
      <c r="H51" s="374"/>
      <c r="I51" s="373"/>
      <c r="J51" s="373"/>
      <c r="K51" s="375"/>
    </row>
    <row r="52" spans="1:11" ht="12" customHeight="1">
      <c r="A52" s="954" t="s">
        <v>351</v>
      </c>
      <c r="B52" s="966" t="s">
        <v>55</v>
      </c>
      <c r="C52" s="257"/>
      <c r="D52" s="337">
        <f>D7+D17+D22+D27+D32+D47+D42+D37+D12</f>
        <v>16599</v>
      </c>
      <c r="E52" s="337">
        <f>E7+E17+E22+E27+E32+E47+E42+E37+E12</f>
        <v>0</v>
      </c>
      <c r="F52" s="337">
        <f aca="true" t="shared" si="0" ref="F52:K54">F7+F17+F22+F27+F32+F47+F42+F37+F12</f>
        <v>0</v>
      </c>
      <c r="G52" s="337">
        <f t="shared" si="0"/>
        <v>0</v>
      </c>
      <c r="H52" s="337">
        <f t="shared" si="0"/>
        <v>7864</v>
      </c>
      <c r="I52" s="337">
        <f t="shared" si="0"/>
        <v>0</v>
      </c>
      <c r="J52" s="337">
        <f t="shared" si="0"/>
        <v>0</v>
      </c>
      <c r="K52" s="338">
        <f t="shared" si="0"/>
        <v>8735</v>
      </c>
    </row>
    <row r="53" spans="1:11" ht="12" customHeight="1">
      <c r="A53" s="226" t="s">
        <v>352</v>
      </c>
      <c r="B53" s="966" t="s">
        <v>250</v>
      </c>
      <c r="C53" s="370"/>
      <c r="D53" s="337">
        <f aca="true" t="shared" si="1" ref="D53:E55">D8+D18+D23+D28+D33+D48+D43+D38+D13</f>
        <v>8004</v>
      </c>
      <c r="E53" s="337">
        <f t="shared" si="1"/>
        <v>0</v>
      </c>
      <c r="F53" s="337">
        <f t="shared" si="0"/>
        <v>0</v>
      </c>
      <c r="G53" s="337">
        <f t="shared" si="0"/>
        <v>0</v>
      </c>
      <c r="H53" s="337">
        <f t="shared" si="0"/>
        <v>0</v>
      </c>
      <c r="I53" s="337">
        <f t="shared" si="0"/>
        <v>0</v>
      </c>
      <c r="J53" s="337">
        <f t="shared" si="0"/>
        <v>0</v>
      </c>
      <c r="K53" s="338">
        <f t="shared" si="0"/>
        <v>8004</v>
      </c>
    </row>
    <row r="54" spans="1:11" ht="12" customHeight="1">
      <c r="A54" s="226" t="s">
        <v>354</v>
      </c>
      <c r="B54" s="966" t="s">
        <v>251</v>
      </c>
      <c r="C54" s="370"/>
      <c r="D54" s="337">
        <f t="shared" si="1"/>
        <v>63405</v>
      </c>
      <c r="E54" s="337">
        <f t="shared" si="1"/>
        <v>7864</v>
      </c>
      <c r="F54" s="371"/>
      <c r="G54" s="337">
        <f t="shared" si="0"/>
        <v>0</v>
      </c>
      <c r="H54" s="337">
        <f t="shared" si="0"/>
        <v>0</v>
      </c>
      <c r="I54" s="337">
        <f t="shared" si="0"/>
        <v>0</v>
      </c>
      <c r="J54" s="337">
        <f t="shared" si="0"/>
        <v>0</v>
      </c>
      <c r="K54" s="338">
        <f t="shared" si="0"/>
        <v>71269</v>
      </c>
    </row>
    <row r="55" spans="1:11" ht="12" customHeight="1" thickBot="1">
      <c r="A55" s="285" t="s">
        <v>356</v>
      </c>
      <c r="B55" s="970" t="s">
        <v>252</v>
      </c>
      <c r="C55" s="379"/>
      <c r="D55" s="340">
        <f t="shared" si="1"/>
        <v>0</v>
      </c>
      <c r="E55" s="340">
        <f t="shared" si="1"/>
        <v>0</v>
      </c>
      <c r="F55" s="380"/>
      <c r="G55" s="380"/>
      <c r="H55" s="340">
        <f>H10+H20+H25+H30+H35+H50+H45+H40+H15</f>
        <v>0</v>
      </c>
      <c r="I55" s="340">
        <f>I10+I20+I25+I30+I35+I50+I45+I40+I15</f>
        <v>0</v>
      </c>
      <c r="J55" s="380"/>
      <c r="K55" s="341">
        <f>K10+K20+K25+K30+K35+K50+K45+K40+K15</f>
        <v>0</v>
      </c>
    </row>
  </sheetData>
  <sheetProtection/>
  <mergeCells count="9">
    <mergeCell ref="K2:K4"/>
    <mergeCell ref="E3:E4"/>
    <mergeCell ref="F3:G3"/>
    <mergeCell ref="H3:H4"/>
    <mergeCell ref="I3:J3"/>
    <mergeCell ref="C2:C4"/>
    <mergeCell ref="D2:D4"/>
    <mergeCell ref="E2:G2"/>
    <mergeCell ref="H2:J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5.8515625" style="0" customWidth="1"/>
    <col min="2" max="2" width="5.00390625" style="334" customWidth="1"/>
    <col min="3" max="3" width="12.00390625" style="0" customWidth="1"/>
    <col min="4" max="5" width="12.28125" style="0" customWidth="1"/>
    <col min="6" max="6" width="11.140625" style="0" customWidth="1"/>
    <col min="7" max="7" width="14.8515625" style="0" customWidth="1"/>
    <col min="8" max="8" width="11.8515625" style="0" customWidth="1"/>
    <col min="9" max="9" width="12.00390625" style="0" customWidth="1"/>
    <col min="10" max="10" width="18.7109375" style="0" customWidth="1"/>
    <col min="11" max="11" width="12.00390625" style="0" customWidth="1"/>
  </cols>
  <sheetData>
    <row r="1" spans="1:11" s="383" customFormat="1" ht="15">
      <c r="A1" s="381" t="s">
        <v>458</v>
      </c>
      <c r="B1" s="381"/>
      <c r="C1" s="381"/>
      <c r="D1" s="381"/>
      <c r="E1" s="381"/>
      <c r="F1" s="381"/>
      <c r="G1" s="382"/>
      <c r="H1" s="382"/>
      <c r="I1" s="382"/>
      <c r="J1" s="382"/>
      <c r="K1" s="382"/>
    </row>
    <row r="2" spans="1:11" s="385" customFormat="1" ht="15.75" thickBot="1">
      <c r="A2" s="381"/>
      <c r="B2" s="345"/>
      <c r="C2" s="381"/>
      <c r="D2" s="381"/>
      <c r="E2" s="381"/>
      <c r="F2" s="381"/>
      <c r="G2" s="384"/>
      <c r="H2" s="384"/>
      <c r="I2" s="384"/>
      <c r="J2" s="384"/>
      <c r="K2" s="384"/>
    </row>
    <row r="3" spans="1:11" s="329" customFormat="1" ht="21" customHeight="1">
      <c r="A3" s="862" t="s">
        <v>459</v>
      </c>
      <c r="B3" s="865" t="s">
        <v>25</v>
      </c>
      <c r="C3" s="845" t="s">
        <v>443</v>
      </c>
      <c r="D3" s="845" t="s">
        <v>425</v>
      </c>
      <c r="E3" s="845" t="s">
        <v>344</v>
      </c>
      <c r="F3" s="845"/>
      <c r="G3" s="845"/>
      <c r="H3" s="845" t="s">
        <v>345</v>
      </c>
      <c r="I3" s="845"/>
      <c r="J3" s="845"/>
      <c r="K3" s="848" t="s">
        <v>426</v>
      </c>
    </row>
    <row r="4" spans="1:11" s="329" customFormat="1" ht="21.75" customHeight="1">
      <c r="A4" s="863"/>
      <c r="B4" s="866"/>
      <c r="C4" s="846"/>
      <c r="D4" s="846"/>
      <c r="E4" s="846" t="s">
        <v>347</v>
      </c>
      <c r="F4" s="846" t="s">
        <v>404</v>
      </c>
      <c r="G4" s="846"/>
      <c r="H4" s="846" t="s">
        <v>347</v>
      </c>
      <c r="I4" s="846" t="s">
        <v>404</v>
      </c>
      <c r="J4" s="846"/>
      <c r="K4" s="849"/>
    </row>
    <row r="5" spans="1:11" s="329" customFormat="1" ht="51">
      <c r="A5" s="864"/>
      <c r="B5" s="867"/>
      <c r="C5" s="847"/>
      <c r="D5" s="847"/>
      <c r="E5" s="847"/>
      <c r="F5" s="386" t="s">
        <v>460</v>
      </c>
      <c r="G5" s="297" t="s">
        <v>461</v>
      </c>
      <c r="H5" s="847"/>
      <c r="I5" s="297" t="s">
        <v>462</v>
      </c>
      <c r="J5" s="297" t="s">
        <v>463</v>
      </c>
      <c r="K5" s="850"/>
    </row>
    <row r="6" spans="1:11" s="329" customFormat="1" ht="12.75">
      <c r="A6" s="298">
        <v>1</v>
      </c>
      <c r="B6" s="348">
        <v>2</v>
      </c>
      <c r="C6" s="299">
        <v>3</v>
      </c>
      <c r="D6" s="299">
        <v>4</v>
      </c>
      <c r="E6" s="299">
        <v>5</v>
      </c>
      <c r="F6" s="299">
        <v>6</v>
      </c>
      <c r="G6" s="299">
        <v>7</v>
      </c>
      <c r="H6" s="299">
        <v>8</v>
      </c>
      <c r="I6" s="299">
        <v>9</v>
      </c>
      <c r="J6" s="299">
        <v>10</v>
      </c>
      <c r="K6" s="300">
        <v>11</v>
      </c>
    </row>
    <row r="7" spans="1:11" ht="18.75" customHeight="1">
      <c r="A7" s="387" t="s">
        <v>428</v>
      </c>
      <c r="B7" s="351" t="s">
        <v>30</v>
      </c>
      <c r="C7" s="388"/>
      <c r="D7" s="389">
        <f>D8-D9-D10</f>
        <v>0</v>
      </c>
      <c r="E7" s="389">
        <f aca="true" t="shared" si="0" ref="E7:K7">E8-E9-E10</f>
        <v>0</v>
      </c>
      <c r="F7" s="389">
        <f>F8</f>
        <v>0</v>
      </c>
      <c r="G7" s="389">
        <f>G8</f>
        <v>0</v>
      </c>
      <c r="H7" s="389">
        <f t="shared" si="0"/>
        <v>0</v>
      </c>
      <c r="I7" s="389">
        <f t="shared" si="0"/>
        <v>0</v>
      </c>
      <c r="J7" s="389">
        <f>J8</f>
        <v>0</v>
      </c>
      <c r="K7" s="390">
        <f t="shared" si="0"/>
        <v>0</v>
      </c>
    </row>
    <row r="8" spans="1:11" ht="18.75" customHeight="1">
      <c r="A8" s="391" t="s">
        <v>429</v>
      </c>
      <c r="B8" s="357" t="s">
        <v>353</v>
      </c>
      <c r="C8" s="392"/>
      <c r="D8" s="392"/>
      <c r="E8" s="392"/>
      <c r="F8" s="392"/>
      <c r="G8" s="392"/>
      <c r="H8" s="392"/>
      <c r="I8" s="392"/>
      <c r="J8" s="392"/>
      <c r="K8" s="393"/>
    </row>
    <row r="9" spans="1:11" ht="18.75" customHeight="1">
      <c r="A9" s="391" t="s">
        <v>464</v>
      </c>
      <c r="B9" s="357" t="s">
        <v>355</v>
      </c>
      <c r="C9" s="394"/>
      <c r="D9" s="392"/>
      <c r="E9" s="392"/>
      <c r="F9" s="394"/>
      <c r="G9" s="394"/>
      <c r="H9" s="392"/>
      <c r="I9" s="392"/>
      <c r="J9" s="394"/>
      <c r="K9" s="393"/>
    </row>
    <row r="10" spans="1:11" ht="18.75" customHeight="1" thickBot="1">
      <c r="A10" s="395" t="s">
        <v>431</v>
      </c>
      <c r="B10" s="360" t="s">
        <v>357</v>
      </c>
      <c r="C10" s="396"/>
      <c r="D10" s="397"/>
      <c r="E10" s="397"/>
      <c r="F10" s="396"/>
      <c r="G10" s="396"/>
      <c r="H10" s="397"/>
      <c r="I10" s="397"/>
      <c r="J10" s="396"/>
      <c r="K10" s="398"/>
    </row>
    <row r="11" spans="1:11" ht="12.75">
      <c r="A11" s="399"/>
      <c r="B11" s="400"/>
      <c r="C11" s="399"/>
      <c r="D11" s="399"/>
      <c r="E11" s="399"/>
      <c r="F11" s="399"/>
      <c r="G11" s="399"/>
      <c r="H11" s="399"/>
      <c r="I11" s="399"/>
      <c r="J11" s="399"/>
      <c r="K11" s="399"/>
    </row>
    <row r="12" spans="1:11" ht="12.75">
      <c r="A12" s="288"/>
      <c r="B12" s="401"/>
      <c r="C12" s="402"/>
      <c r="D12" s="402"/>
      <c r="E12" s="402"/>
      <c r="F12" s="402"/>
      <c r="G12" s="402"/>
      <c r="H12" s="402"/>
      <c r="I12" s="402"/>
      <c r="J12" s="402"/>
      <c r="K12" s="402"/>
    </row>
    <row r="13" spans="1:11" ht="12.75">
      <c r="A13" s="288"/>
      <c r="B13" s="401"/>
      <c r="C13" s="402"/>
      <c r="D13" s="402"/>
      <c r="E13" s="402"/>
      <c r="F13" s="402"/>
      <c r="G13" s="402"/>
      <c r="H13" s="402"/>
      <c r="I13" s="402"/>
      <c r="J13" s="402"/>
      <c r="K13" s="402"/>
    </row>
    <row r="14" spans="1:11" s="383" customFormat="1" ht="15">
      <c r="A14" s="381" t="s">
        <v>465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</row>
    <row r="15" spans="1:11" s="385" customFormat="1" ht="15.75" thickBot="1">
      <c r="A15" s="381"/>
      <c r="B15" s="345"/>
      <c r="C15" s="381"/>
      <c r="D15" s="381"/>
      <c r="E15" s="381"/>
      <c r="F15" s="381"/>
      <c r="G15" s="384"/>
      <c r="H15" s="384"/>
      <c r="I15" s="384"/>
      <c r="J15" s="384"/>
      <c r="K15" s="384"/>
    </row>
    <row r="16" spans="1:11" s="329" customFormat="1" ht="20.25" customHeight="1">
      <c r="A16" s="842" t="s">
        <v>459</v>
      </c>
      <c r="B16" s="865" t="s">
        <v>25</v>
      </c>
      <c r="C16" s="845" t="s">
        <v>466</v>
      </c>
      <c r="D16" s="845" t="s">
        <v>425</v>
      </c>
      <c r="E16" s="845" t="s">
        <v>344</v>
      </c>
      <c r="F16" s="845"/>
      <c r="G16" s="845"/>
      <c r="H16" s="845" t="s">
        <v>345</v>
      </c>
      <c r="I16" s="845"/>
      <c r="J16" s="845"/>
      <c r="K16" s="848" t="s">
        <v>467</v>
      </c>
    </row>
    <row r="17" spans="1:11" s="329" customFormat="1" ht="18.75" customHeight="1">
      <c r="A17" s="843"/>
      <c r="B17" s="866"/>
      <c r="C17" s="846"/>
      <c r="D17" s="846"/>
      <c r="E17" s="846" t="s">
        <v>347</v>
      </c>
      <c r="F17" s="846" t="s">
        <v>404</v>
      </c>
      <c r="G17" s="846"/>
      <c r="H17" s="846" t="s">
        <v>347</v>
      </c>
      <c r="I17" s="846" t="s">
        <v>404</v>
      </c>
      <c r="J17" s="846"/>
      <c r="K17" s="849"/>
    </row>
    <row r="18" spans="1:11" s="329" customFormat="1" ht="51">
      <c r="A18" s="844"/>
      <c r="B18" s="867"/>
      <c r="C18" s="847"/>
      <c r="D18" s="847"/>
      <c r="E18" s="847"/>
      <c r="F18" s="386" t="s">
        <v>468</v>
      </c>
      <c r="G18" s="297" t="s">
        <v>461</v>
      </c>
      <c r="H18" s="847"/>
      <c r="I18" s="297" t="s">
        <v>469</v>
      </c>
      <c r="J18" s="297" t="s">
        <v>463</v>
      </c>
      <c r="K18" s="850"/>
    </row>
    <row r="19" spans="1:11" s="329" customFormat="1" ht="12.75">
      <c r="A19" s="298">
        <v>1</v>
      </c>
      <c r="B19" s="348">
        <v>2</v>
      </c>
      <c r="C19" s="299">
        <v>3</v>
      </c>
      <c r="D19" s="299">
        <v>4</v>
      </c>
      <c r="E19" s="299">
        <v>5</v>
      </c>
      <c r="F19" s="299">
        <v>6</v>
      </c>
      <c r="G19" s="299">
        <v>7</v>
      </c>
      <c r="H19" s="299">
        <v>8</v>
      </c>
      <c r="I19" s="299">
        <v>9</v>
      </c>
      <c r="J19" s="299">
        <v>10</v>
      </c>
      <c r="K19" s="300">
        <v>11</v>
      </c>
    </row>
    <row r="20" spans="1:11" ht="17.25" customHeight="1">
      <c r="A20" s="350" t="s">
        <v>428</v>
      </c>
      <c r="B20" s="351" t="s">
        <v>30</v>
      </c>
      <c r="C20" s="403"/>
      <c r="D20" s="404">
        <f>D21-D22</f>
        <v>0</v>
      </c>
      <c r="E20" s="404">
        <f aca="true" t="shared" si="1" ref="E20:K20">E21-E22</f>
        <v>0</v>
      </c>
      <c r="F20" s="404">
        <f>F21</f>
        <v>0</v>
      </c>
      <c r="G20" s="404">
        <f>G21</f>
        <v>0</v>
      </c>
      <c r="H20" s="404">
        <f t="shared" si="1"/>
        <v>0</v>
      </c>
      <c r="I20" s="404">
        <f t="shared" si="1"/>
        <v>0</v>
      </c>
      <c r="J20" s="404">
        <f>J21</f>
        <v>0</v>
      </c>
      <c r="K20" s="405">
        <f t="shared" si="1"/>
        <v>0</v>
      </c>
    </row>
    <row r="21" spans="1:11" ht="17.25" customHeight="1">
      <c r="A21" s="356" t="s">
        <v>429</v>
      </c>
      <c r="B21" s="357" t="s">
        <v>353</v>
      </c>
      <c r="C21" s="312"/>
      <c r="D21" s="312"/>
      <c r="E21" s="312"/>
      <c r="F21" s="312"/>
      <c r="G21" s="312"/>
      <c r="H21" s="312"/>
      <c r="I21" s="312"/>
      <c r="J21" s="312"/>
      <c r="K21" s="406"/>
    </row>
    <row r="22" spans="1:11" ht="17.25" customHeight="1" thickBot="1">
      <c r="A22" s="407" t="s">
        <v>464</v>
      </c>
      <c r="B22" s="360" t="s">
        <v>355</v>
      </c>
      <c r="C22" s="408"/>
      <c r="D22" s="409"/>
      <c r="E22" s="409"/>
      <c r="F22" s="408"/>
      <c r="G22" s="408"/>
      <c r="H22" s="409"/>
      <c r="I22" s="409"/>
      <c r="J22" s="408"/>
      <c r="K22" s="410"/>
    </row>
  </sheetData>
  <sheetProtection/>
  <mergeCells count="22">
    <mergeCell ref="A16:A18"/>
    <mergeCell ref="B16:B18"/>
    <mergeCell ref="C16:C18"/>
    <mergeCell ref="D16:D18"/>
    <mergeCell ref="E16:G16"/>
    <mergeCell ref="H16:J16"/>
    <mergeCell ref="K3:K5"/>
    <mergeCell ref="E4:E5"/>
    <mergeCell ref="F4:G4"/>
    <mergeCell ref="H4:H5"/>
    <mergeCell ref="I4:J4"/>
    <mergeCell ref="K16:K18"/>
    <mergeCell ref="E17:E18"/>
    <mergeCell ref="F17:G17"/>
    <mergeCell ref="H17:H18"/>
    <mergeCell ref="I17:J17"/>
    <mergeCell ref="A3:A5"/>
    <mergeCell ref="B3:B5"/>
    <mergeCell ref="C3:C5"/>
    <mergeCell ref="D3:D5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6.8515625" style="412" customWidth="1"/>
    <col min="2" max="2" width="4.421875" style="412" bestFit="1" customWidth="1"/>
    <col min="3" max="3" width="15.140625" style="412" customWidth="1"/>
    <col min="4" max="4" width="15.7109375" style="412" customWidth="1"/>
    <col min="5" max="5" width="15.57421875" style="412" customWidth="1"/>
    <col min="6" max="6" width="15.421875" style="412" customWidth="1"/>
    <col min="7" max="8" width="9.140625" style="412" customWidth="1"/>
    <col min="9" max="9" width="13.140625" style="412" bestFit="1" customWidth="1"/>
    <col min="10" max="16384" width="9.140625" style="412" customWidth="1"/>
  </cols>
  <sheetData>
    <row r="1" ht="28.5" customHeight="1">
      <c r="A1" s="411"/>
    </row>
    <row r="2" spans="1:6" ht="32.25" customHeight="1" thickBot="1">
      <c r="A2" s="413" t="s">
        <v>470</v>
      </c>
      <c r="B2" s="414"/>
      <c r="C2" s="414"/>
      <c r="D2" s="414"/>
      <c r="E2" s="868" t="s">
        <v>471</v>
      </c>
      <c r="F2" s="868"/>
    </row>
    <row r="3" spans="1:6" s="420" customFormat="1" ht="66.75" customHeight="1">
      <c r="A3" s="416" t="s">
        <v>459</v>
      </c>
      <c r="B3" s="417" t="s">
        <v>25</v>
      </c>
      <c r="C3" s="418" t="s">
        <v>472</v>
      </c>
      <c r="D3" s="417" t="s">
        <v>344</v>
      </c>
      <c r="E3" s="417" t="s">
        <v>345</v>
      </c>
      <c r="F3" s="419" t="s">
        <v>346</v>
      </c>
    </row>
    <row r="4" spans="1:6" s="420" customFormat="1" ht="12.75">
      <c r="A4" s="421">
        <v>1</v>
      </c>
      <c r="B4" s="422">
        <v>2</v>
      </c>
      <c r="C4" s="423" t="s">
        <v>473</v>
      </c>
      <c r="D4" s="422">
        <v>4</v>
      </c>
      <c r="E4" s="422">
        <v>5</v>
      </c>
      <c r="F4" s="424" t="s">
        <v>474</v>
      </c>
    </row>
    <row r="5" spans="1:6" ht="25.5">
      <c r="A5" s="425" t="s">
        <v>475</v>
      </c>
      <c r="B5" s="426" t="s">
        <v>30</v>
      </c>
      <c r="C5" s="427"/>
      <c r="D5" s="427"/>
      <c r="E5" s="428"/>
      <c r="F5" s="429">
        <f>C5+D5-E5</f>
        <v>0</v>
      </c>
    </row>
    <row r="6" spans="1:6" ht="25.5">
      <c r="A6" s="430" t="s">
        <v>476</v>
      </c>
      <c r="B6" s="431" t="s">
        <v>32</v>
      </c>
      <c r="C6" s="432"/>
      <c r="D6" s="432"/>
      <c r="E6" s="433"/>
      <c r="F6" s="429">
        <f>C6+D6-E6</f>
        <v>0</v>
      </c>
    </row>
    <row r="7" spans="1:6" ht="13.5" thickBot="1">
      <c r="A7" s="434" t="s">
        <v>200</v>
      </c>
      <c r="B7" s="435" t="s">
        <v>34</v>
      </c>
      <c r="C7" s="436"/>
      <c r="D7" s="436"/>
      <c r="E7" s="437"/>
      <c r="F7" s="438">
        <f>C7+D7-E7</f>
        <v>0</v>
      </c>
    </row>
    <row r="8" spans="1:9" s="420" customFormat="1" ht="12.75" customHeight="1">
      <c r="A8" s="439"/>
      <c r="B8" s="440"/>
      <c r="C8" s="441"/>
      <c r="D8" s="441"/>
      <c r="E8" s="441"/>
      <c r="F8" s="441"/>
      <c r="G8" s="412"/>
      <c r="H8" s="412"/>
      <c r="I8" s="412"/>
    </row>
    <row r="9" spans="1:6" ht="20.25" customHeight="1">
      <c r="A9" s="439"/>
      <c r="B9" s="440"/>
      <c r="C9" s="441"/>
      <c r="D9" s="441"/>
      <c r="E9" s="441"/>
      <c r="F9" s="441"/>
    </row>
    <row r="10" spans="1:6" ht="20.25" customHeight="1">
      <c r="A10" s="439"/>
      <c r="B10" s="440"/>
      <c r="C10" s="441"/>
      <c r="D10" s="441"/>
      <c r="E10" s="441"/>
      <c r="F10" s="441"/>
    </row>
    <row r="11" spans="1:6" ht="15">
      <c r="A11" s="442" t="s">
        <v>477</v>
      </c>
      <c r="B11" s="443"/>
      <c r="C11" s="414"/>
      <c r="D11" s="414"/>
      <c r="F11" s="444"/>
    </row>
    <row r="12" spans="1:6" ht="15.75" thickBot="1">
      <c r="A12" s="442"/>
      <c r="B12" s="443"/>
      <c r="C12" s="414"/>
      <c r="D12" s="444" t="s">
        <v>478</v>
      </c>
      <c r="E12" s="444"/>
      <c r="F12" s="444"/>
    </row>
    <row r="13" spans="1:4" ht="63.75">
      <c r="A13" s="445" t="s">
        <v>479</v>
      </c>
      <c r="B13" s="446" t="s">
        <v>25</v>
      </c>
      <c r="C13" s="418" t="s">
        <v>402</v>
      </c>
      <c r="D13" s="419" t="s">
        <v>480</v>
      </c>
    </row>
    <row r="14" spans="1:4" ht="12.75">
      <c r="A14" s="447">
        <v>1</v>
      </c>
      <c r="B14" s="448">
        <v>2</v>
      </c>
      <c r="C14" s="448" t="s">
        <v>473</v>
      </c>
      <c r="D14" s="449" t="s">
        <v>481</v>
      </c>
    </row>
    <row r="15" spans="1:4" ht="12.75">
      <c r="A15" s="450" t="s">
        <v>482</v>
      </c>
      <c r="B15" s="451" t="s">
        <v>30</v>
      </c>
      <c r="C15" s="428"/>
      <c r="D15" s="452"/>
    </row>
    <row r="16" spans="1:4" ht="12.75">
      <c r="A16" s="453" t="s">
        <v>483</v>
      </c>
      <c r="B16" s="454" t="s">
        <v>32</v>
      </c>
      <c r="C16" s="433"/>
      <c r="D16" s="455"/>
    </row>
    <row r="17" spans="1:4" ht="12.75">
      <c r="A17" s="453" t="s">
        <v>484</v>
      </c>
      <c r="B17" s="454" t="s">
        <v>34</v>
      </c>
      <c r="C17" s="433"/>
      <c r="D17" s="455"/>
    </row>
    <row r="18" spans="1:4" ht="13.5" thickBot="1">
      <c r="A18" s="456" t="s">
        <v>200</v>
      </c>
      <c r="B18" s="457" t="s">
        <v>36</v>
      </c>
      <c r="C18" s="458">
        <f>SUM(C15:C17)</f>
        <v>0</v>
      </c>
      <c r="D18" s="459">
        <f>SUM(D15:D17)</f>
        <v>0</v>
      </c>
    </row>
    <row r="19" spans="1:6" ht="12.75">
      <c r="A19" s="460"/>
      <c r="B19" s="289"/>
      <c r="C19" s="441"/>
      <c r="D19" s="441"/>
      <c r="E19" s="441"/>
      <c r="F19" s="441"/>
    </row>
    <row r="20" spans="1:6" ht="12.75">
      <c r="A20" s="460"/>
      <c r="B20" s="319"/>
      <c r="C20" s="441"/>
      <c r="D20" s="441"/>
      <c r="E20" s="441"/>
      <c r="F20" s="441"/>
    </row>
    <row r="21" spans="1:9" ht="12.75">
      <c r="A21" s="461"/>
      <c r="B21" s="461"/>
      <c r="C21" s="461"/>
      <c r="D21" s="461"/>
      <c r="E21" s="461"/>
      <c r="F21" s="461"/>
      <c r="G21" s="461"/>
      <c r="H21" s="461"/>
      <c r="I21" s="461"/>
    </row>
    <row r="38" spans="1:5" ht="12.75">
      <c r="A38" s="318"/>
      <c r="B38" s="318"/>
      <c r="C38" s="318"/>
      <c r="D38" s="318"/>
      <c r="E38" s="318"/>
    </row>
    <row r="39" ht="12.75">
      <c r="A39" s="411"/>
    </row>
    <row r="40" ht="12.75">
      <c r="A40" s="411"/>
    </row>
    <row r="41" ht="12.75">
      <c r="A41" s="411"/>
    </row>
    <row r="42" ht="12.75">
      <c r="A42" s="411"/>
    </row>
    <row r="43" ht="12.75">
      <c r="A43" s="411"/>
    </row>
    <row r="44" ht="12.75">
      <c r="A44" s="411"/>
    </row>
  </sheetData>
  <sheetProtection/>
  <mergeCells count="1">
    <mergeCell ref="E2:F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47.140625" style="771" bestFit="1" customWidth="1"/>
    <col min="2" max="2" width="5.7109375" style="772" customWidth="1"/>
    <col min="3" max="3" width="16.421875" style="771" customWidth="1"/>
    <col min="4" max="4" width="17.8515625" style="771" customWidth="1"/>
    <col min="5" max="16384" width="9.140625" style="771" customWidth="1"/>
  </cols>
  <sheetData>
    <row r="1" spans="1:5" s="463" customFormat="1" ht="12.75">
      <c r="A1" s="462"/>
      <c r="B1" s="462"/>
      <c r="C1" s="462"/>
      <c r="D1" s="462"/>
      <c r="E1" s="462"/>
    </row>
    <row r="2" spans="1:5" s="463" customFormat="1" ht="15">
      <c r="A2" s="442" t="s">
        <v>107</v>
      </c>
      <c r="B2" s="464"/>
      <c r="C2" s="442"/>
      <c r="D2" s="442"/>
      <c r="E2" s="442"/>
    </row>
    <row r="3" spans="2:5" s="463" customFormat="1" ht="13.5" thickBot="1">
      <c r="B3" s="465"/>
      <c r="C3" s="466"/>
      <c r="D3" s="466" t="s">
        <v>485</v>
      </c>
      <c r="E3" s="466"/>
    </row>
    <row r="4" spans="1:5" s="463" customFormat="1" ht="39" customHeight="1">
      <c r="A4" s="445" t="s">
        <v>155</v>
      </c>
      <c r="B4" s="467" t="s">
        <v>25</v>
      </c>
      <c r="C4" s="468" t="s">
        <v>486</v>
      </c>
      <c r="D4" s="469" t="s">
        <v>487</v>
      </c>
      <c r="E4" s="470"/>
    </row>
    <row r="5" spans="1:4" s="463" customFormat="1" ht="12.75">
      <c r="A5" s="471" t="s">
        <v>488</v>
      </c>
      <c r="B5" s="472" t="s">
        <v>90</v>
      </c>
      <c r="C5" s="422">
        <v>3</v>
      </c>
      <c r="D5" s="473">
        <v>4</v>
      </c>
    </row>
    <row r="6" spans="1:4" s="463" customFormat="1" ht="12.75">
      <c r="A6" s="474" t="s">
        <v>489</v>
      </c>
      <c r="B6" s="475"/>
      <c r="C6" s="476"/>
      <c r="D6" s="477"/>
    </row>
    <row r="7" spans="1:4" s="463" customFormat="1" ht="12.75">
      <c r="A7" s="430" t="s">
        <v>490</v>
      </c>
      <c r="B7" s="431" t="s">
        <v>30</v>
      </c>
      <c r="C7" s="478">
        <f>C8-C9</f>
        <v>0</v>
      </c>
      <c r="D7" s="478">
        <f>D8-D9</f>
        <v>0</v>
      </c>
    </row>
    <row r="8" spans="1:4" s="463" customFormat="1" ht="12.75">
      <c r="A8" s="430" t="s">
        <v>491</v>
      </c>
      <c r="B8" s="431" t="s">
        <v>353</v>
      </c>
      <c r="C8" s="478"/>
      <c r="D8" s="478">
        <v>0</v>
      </c>
    </row>
    <row r="9" spans="1:4" s="463" customFormat="1" ht="12.75">
      <c r="A9" s="430" t="s">
        <v>492</v>
      </c>
      <c r="B9" s="431" t="s">
        <v>355</v>
      </c>
      <c r="C9" s="478"/>
      <c r="D9" s="479">
        <v>0</v>
      </c>
    </row>
    <row r="10" spans="1:4" s="463" customFormat="1" ht="12.75">
      <c r="A10" s="480" t="s">
        <v>493</v>
      </c>
      <c r="B10" s="481"/>
      <c r="C10" s="482"/>
      <c r="D10" s="483"/>
    </row>
    <row r="11" spans="1:4" s="463" customFormat="1" ht="12.75">
      <c r="A11" s="430" t="s">
        <v>490</v>
      </c>
      <c r="B11" s="431" t="s">
        <v>32</v>
      </c>
      <c r="C11" s="478"/>
      <c r="D11" s="478"/>
    </row>
    <row r="12" spans="1:4" s="463" customFormat="1" ht="12.75">
      <c r="A12" s="430" t="s">
        <v>491</v>
      </c>
      <c r="B12" s="431" t="s">
        <v>359</v>
      </c>
      <c r="C12" s="478"/>
      <c r="D12" s="478"/>
    </row>
    <row r="13" spans="1:4" s="463" customFormat="1" ht="12.75">
      <c r="A13" s="430" t="s">
        <v>492</v>
      </c>
      <c r="B13" s="431" t="s">
        <v>360</v>
      </c>
      <c r="C13" s="433"/>
      <c r="D13" s="484"/>
    </row>
    <row r="14" spans="1:4" s="463" customFormat="1" ht="25.5">
      <c r="A14" s="480" t="s">
        <v>494</v>
      </c>
      <c r="B14" s="481"/>
      <c r="C14" s="485"/>
      <c r="D14" s="486"/>
    </row>
    <row r="15" spans="1:4" s="463" customFormat="1" ht="12.75">
      <c r="A15" s="430" t="s">
        <v>490</v>
      </c>
      <c r="B15" s="431" t="s">
        <v>34</v>
      </c>
      <c r="C15" s="433"/>
      <c r="D15" s="484"/>
    </row>
    <row r="16" spans="1:4" s="463" customFormat="1" ht="12.75">
      <c r="A16" s="430" t="s">
        <v>491</v>
      </c>
      <c r="B16" s="487" t="s">
        <v>238</v>
      </c>
      <c r="C16" s="488"/>
      <c r="D16" s="489"/>
    </row>
    <row r="17" spans="1:4" s="463" customFormat="1" ht="12.75">
      <c r="A17" s="430" t="s">
        <v>492</v>
      </c>
      <c r="B17" s="431" t="s">
        <v>239</v>
      </c>
      <c r="C17" s="433"/>
      <c r="D17" s="484"/>
    </row>
    <row r="18" spans="1:4" s="463" customFormat="1" ht="12.75">
      <c r="A18" s="480" t="s">
        <v>495</v>
      </c>
      <c r="B18" s="481"/>
      <c r="C18" s="485"/>
      <c r="D18" s="486"/>
    </row>
    <row r="19" spans="1:4" s="463" customFormat="1" ht="12.75">
      <c r="A19" s="430" t="s">
        <v>496</v>
      </c>
      <c r="B19" s="431" t="s">
        <v>36</v>
      </c>
      <c r="C19" s="490">
        <f aca="true" t="shared" si="0" ref="C19:D21">C7+C11+C15</f>
        <v>0</v>
      </c>
      <c r="D19" s="478">
        <f t="shared" si="0"/>
        <v>0</v>
      </c>
    </row>
    <row r="20" spans="1:4" s="463" customFormat="1" ht="12.75">
      <c r="A20" s="430" t="s">
        <v>491</v>
      </c>
      <c r="B20" s="431" t="s">
        <v>364</v>
      </c>
      <c r="C20" s="490">
        <f t="shared" si="0"/>
        <v>0</v>
      </c>
      <c r="D20" s="478">
        <f t="shared" si="0"/>
        <v>0</v>
      </c>
    </row>
    <row r="21" spans="1:4" s="463" customFormat="1" ht="13.5" thickBot="1">
      <c r="A21" s="491" t="s">
        <v>492</v>
      </c>
      <c r="B21" s="435" t="s">
        <v>366</v>
      </c>
      <c r="C21" s="492">
        <f t="shared" si="0"/>
        <v>0</v>
      </c>
      <c r="D21" s="493">
        <f t="shared" si="0"/>
        <v>0</v>
      </c>
    </row>
    <row r="22" spans="1:5" s="463" customFormat="1" ht="20.25" customHeight="1">
      <c r="A22" s="494"/>
      <c r="B22" s="495"/>
      <c r="C22" s="494"/>
      <c r="D22" s="496"/>
      <c r="E22" s="496"/>
    </row>
    <row r="23" spans="1:5" s="463" customFormat="1" ht="22.5" customHeight="1">
      <c r="A23" s="442" t="s">
        <v>497</v>
      </c>
      <c r="B23" s="464"/>
      <c r="C23" s="442"/>
      <c r="D23" s="442"/>
      <c r="E23" s="442"/>
    </row>
    <row r="24" spans="1:5" s="463" customFormat="1" ht="13.5" thickBot="1">
      <c r="A24" s="497"/>
      <c r="B24" s="497"/>
      <c r="C24" s="497"/>
      <c r="D24" s="466" t="s">
        <v>498</v>
      </c>
      <c r="E24" s="498"/>
    </row>
    <row r="25" spans="1:4" s="463" customFormat="1" ht="51">
      <c r="A25" s="499" t="s">
        <v>155</v>
      </c>
      <c r="B25" s="467" t="s">
        <v>25</v>
      </c>
      <c r="C25" s="418" t="s">
        <v>486</v>
      </c>
      <c r="D25" s="419" t="s">
        <v>487</v>
      </c>
    </row>
    <row r="26" spans="1:4" s="463" customFormat="1" ht="12.75">
      <c r="A26" s="447">
        <v>1</v>
      </c>
      <c r="B26" s="472" t="s">
        <v>90</v>
      </c>
      <c r="C26" s="423" t="s">
        <v>473</v>
      </c>
      <c r="D26" s="424" t="s">
        <v>481</v>
      </c>
    </row>
    <row r="27" spans="1:4" s="463" customFormat="1" ht="12.75">
      <c r="A27" s="474" t="s">
        <v>120</v>
      </c>
      <c r="B27" s="500"/>
      <c r="C27" s="501"/>
      <c r="D27" s="502"/>
    </row>
    <row r="28" spans="1:4" s="463" customFormat="1" ht="12.75">
      <c r="A28" s="430" t="s">
        <v>490</v>
      </c>
      <c r="B28" s="431" t="s">
        <v>30</v>
      </c>
      <c r="C28" s="503">
        <v>24890</v>
      </c>
      <c r="D28" s="484">
        <v>51643</v>
      </c>
    </row>
    <row r="29" spans="1:4" s="463" customFormat="1" ht="12.75">
      <c r="A29" s="430" t="s">
        <v>491</v>
      </c>
      <c r="B29" s="431" t="s">
        <v>353</v>
      </c>
      <c r="C29" s="503">
        <v>24890</v>
      </c>
      <c r="D29" s="484">
        <v>51643</v>
      </c>
    </row>
    <row r="30" spans="1:4" s="463" customFormat="1" ht="12.75">
      <c r="A30" s="430" t="s">
        <v>492</v>
      </c>
      <c r="B30" s="431" t="s">
        <v>355</v>
      </c>
      <c r="C30" s="433"/>
      <c r="D30" s="484"/>
    </row>
    <row r="31" spans="1:4" s="463" customFormat="1" ht="12.75">
      <c r="A31" s="480" t="s">
        <v>122</v>
      </c>
      <c r="B31" s="505"/>
      <c r="C31" s="482"/>
      <c r="D31" s="483"/>
    </row>
    <row r="32" spans="1:4" s="463" customFormat="1" ht="12.75">
      <c r="A32" s="430" t="s">
        <v>490</v>
      </c>
      <c r="B32" s="431" t="s">
        <v>32</v>
      </c>
      <c r="C32" s="503"/>
      <c r="D32" s="504"/>
    </row>
    <row r="33" spans="1:4" s="463" customFormat="1" ht="12.75">
      <c r="A33" s="430" t="s">
        <v>491</v>
      </c>
      <c r="B33" s="431" t="s">
        <v>359</v>
      </c>
      <c r="C33" s="433"/>
      <c r="D33" s="484"/>
    </row>
    <row r="34" spans="1:4" s="463" customFormat="1" ht="12.75">
      <c r="A34" s="430" t="s">
        <v>492</v>
      </c>
      <c r="B34" s="431" t="s">
        <v>360</v>
      </c>
      <c r="C34" s="433"/>
      <c r="D34" s="484"/>
    </row>
    <row r="35" spans="1:4" s="463" customFormat="1" ht="25.5">
      <c r="A35" s="480" t="s">
        <v>499</v>
      </c>
      <c r="B35" s="505"/>
      <c r="C35" s="482"/>
      <c r="D35" s="483"/>
    </row>
    <row r="36" spans="1:4" s="463" customFormat="1" ht="12.75">
      <c r="A36" s="430" t="s">
        <v>490</v>
      </c>
      <c r="B36" s="431" t="s">
        <v>34</v>
      </c>
      <c r="C36" s="503"/>
      <c r="D36" s="504"/>
    </row>
    <row r="37" spans="1:4" s="463" customFormat="1" ht="12.75">
      <c r="A37" s="430" t="s">
        <v>491</v>
      </c>
      <c r="B37" s="431" t="s">
        <v>238</v>
      </c>
      <c r="C37" s="433"/>
      <c r="D37" s="484"/>
    </row>
    <row r="38" spans="1:4" s="463" customFormat="1" ht="12.75">
      <c r="A38" s="430" t="s">
        <v>492</v>
      </c>
      <c r="B38" s="431" t="s">
        <v>239</v>
      </c>
      <c r="C38" s="433"/>
      <c r="D38" s="484"/>
    </row>
    <row r="39" spans="1:4" s="463" customFormat="1" ht="25.5">
      <c r="A39" s="480" t="s">
        <v>500</v>
      </c>
      <c r="B39" s="505"/>
      <c r="C39" s="482"/>
      <c r="D39" s="483"/>
    </row>
    <row r="40" spans="1:4" s="463" customFormat="1" ht="12.75">
      <c r="A40" s="430" t="s">
        <v>490</v>
      </c>
      <c r="B40" s="431" t="s">
        <v>36</v>
      </c>
      <c r="C40" s="503"/>
      <c r="D40" s="504"/>
    </row>
    <row r="41" spans="1:4" s="463" customFormat="1" ht="12.75">
      <c r="A41" s="430" t="s">
        <v>491</v>
      </c>
      <c r="B41" s="431" t="s">
        <v>364</v>
      </c>
      <c r="C41" s="433"/>
      <c r="D41" s="484"/>
    </row>
    <row r="42" spans="1:4" s="463" customFormat="1" ht="12.75">
      <c r="A42" s="430" t="s">
        <v>492</v>
      </c>
      <c r="B42" s="431" t="s">
        <v>366</v>
      </c>
      <c r="C42" s="433"/>
      <c r="D42" s="484"/>
    </row>
    <row r="43" spans="1:4" s="463" customFormat="1" ht="12.75">
      <c r="A43" s="480" t="s">
        <v>200</v>
      </c>
      <c r="B43" s="505"/>
      <c r="C43" s="482"/>
      <c r="D43" s="483"/>
    </row>
    <row r="44" spans="1:4" s="463" customFormat="1" ht="12.75">
      <c r="A44" s="430" t="s">
        <v>490</v>
      </c>
      <c r="B44" s="431" t="s">
        <v>38</v>
      </c>
      <c r="C44" s="503">
        <v>24890</v>
      </c>
      <c r="D44" s="484">
        <v>51643</v>
      </c>
    </row>
    <row r="45" spans="1:4" s="463" customFormat="1" ht="12.75">
      <c r="A45" s="430" t="s">
        <v>491</v>
      </c>
      <c r="B45" s="431" t="s">
        <v>211</v>
      </c>
      <c r="C45" s="503">
        <v>24890</v>
      </c>
      <c r="D45" s="484">
        <v>51643</v>
      </c>
    </row>
    <row r="46" spans="1:4" s="463" customFormat="1" ht="13.5" thickBot="1">
      <c r="A46" s="491" t="s">
        <v>492</v>
      </c>
      <c r="B46" s="435" t="s">
        <v>212</v>
      </c>
      <c r="C46" s="437"/>
      <c r="D46" s="506"/>
    </row>
    <row r="47" spans="1:5" s="463" customFormat="1" ht="12.75">
      <c r="A47" s="869"/>
      <c r="B47" s="869"/>
      <c r="C47" s="869"/>
      <c r="D47" s="870"/>
      <c r="E47" s="870"/>
    </row>
  </sheetData>
  <sheetProtection/>
  <mergeCells count="2">
    <mergeCell ref="A47:C47"/>
    <mergeCell ref="D47:E4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50.140625" style="0" customWidth="1"/>
    <col min="2" max="2" width="5.28125" style="334" customWidth="1"/>
    <col min="3" max="3" width="16.7109375" style="0" customWidth="1"/>
    <col min="4" max="4" width="18.7109375" style="0" customWidth="1"/>
    <col min="5" max="5" width="17.140625" style="0" customWidth="1"/>
    <col min="6" max="6" width="16.7109375" style="0" customWidth="1"/>
    <col min="7" max="7" width="16.421875" style="0" customWidth="1"/>
    <col min="8" max="8" width="16.8515625" style="0" customWidth="1"/>
    <col min="9" max="9" width="10.8515625" style="0" customWidth="1"/>
  </cols>
  <sheetData>
    <row r="1" spans="1:4" ht="12.75">
      <c r="A1" s="971"/>
      <c r="B1" s="325"/>
      <c r="C1" s="290"/>
      <c r="D1" s="290"/>
    </row>
    <row r="2" spans="1:4" ht="25.5" customHeight="1" thickBot="1">
      <c r="A2" s="326" t="s">
        <v>128</v>
      </c>
      <c r="B2" s="345"/>
      <c r="C2" s="345"/>
      <c r="D2" s="415" t="s">
        <v>501</v>
      </c>
    </row>
    <row r="3" spans="1:4" s="329" customFormat="1" ht="45" customHeight="1">
      <c r="A3" s="346" t="s">
        <v>502</v>
      </c>
      <c r="B3" s="972" t="s">
        <v>25</v>
      </c>
      <c r="C3" s="973" t="s">
        <v>425</v>
      </c>
      <c r="D3" s="974" t="s">
        <v>426</v>
      </c>
    </row>
    <row r="4" spans="1:4" s="329" customFormat="1" ht="12.75">
      <c r="A4" s="996">
        <v>1</v>
      </c>
      <c r="B4" s="997">
        <v>2</v>
      </c>
      <c r="C4" s="998">
        <v>3</v>
      </c>
      <c r="D4" s="999">
        <v>4</v>
      </c>
    </row>
    <row r="5" spans="1:4" ht="19.5" customHeight="1">
      <c r="A5" s="507" t="s">
        <v>503</v>
      </c>
      <c r="B5" s="1000" t="s">
        <v>30</v>
      </c>
      <c r="C5" s="508"/>
      <c r="D5" s="509"/>
    </row>
    <row r="6" spans="1:4" ht="19.5" customHeight="1">
      <c r="A6" s="510" t="s">
        <v>504</v>
      </c>
      <c r="B6" s="1001" t="s">
        <v>32</v>
      </c>
      <c r="C6" s="511"/>
      <c r="D6" s="512">
        <v>2009</v>
      </c>
    </row>
    <row r="7" spans="1:4" ht="19.5" customHeight="1">
      <c r="A7" s="510" t="s">
        <v>505</v>
      </c>
      <c r="B7" s="1001" t="s">
        <v>34</v>
      </c>
      <c r="C7" s="511">
        <v>5181</v>
      </c>
      <c r="D7" s="512">
        <v>4869</v>
      </c>
    </row>
    <row r="8" spans="1:4" ht="19.5" customHeight="1">
      <c r="A8" s="510" t="s">
        <v>506</v>
      </c>
      <c r="B8" s="1001" t="s">
        <v>36</v>
      </c>
      <c r="C8" s="511"/>
      <c r="D8" s="512"/>
    </row>
    <row r="9" spans="1:4" ht="19.5" customHeight="1">
      <c r="A9" s="510" t="s">
        <v>507</v>
      </c>
      <c r="B9" s="1001" t="s">
        <v>38</v>
      </c>
      <c r="C9" s="511"/>
      <c r="D9" s="512">
        <v>372</v>
      </c>
    </row>
    <row r="10" spans="1:4" ht="19.5" customHeight="1">
      <c r="A10" s="510" t="s">
        <v>508</v>
      </c>
      <c r="B10" s="1001" t="s">
        <v>40</v>
      </c>
      <c r="C10" s="511"/>
      <c r="D10" s="512"/>
    </row>
    <row r="11" spans="1:4" ht="19.5" customHeight="1">
      <c r="A11" s="510" t="s">
        <v>509</v>
      </c>
      <c r="B11" s="1001" t="s">
        <v>42</v>
      </c>
      <c r="C11" s="511"/>
      <c r="D11" s="512"/>
    </row>
    <row r="12" spans="1:4" ht="19.5" customHeight="1">
      <c r="A12" s="510" t="s">
        <v>510</v>
      </c>
      <c r="B12" s="1001" t="s">
        <v>50</v>
      </c>
      <c r="C12" s="511"/>
      <c r="D12" s="512"/>
    </row>
    <row r="13" spans="1:4" ht="19.5" customHeight="1">
      <c r="A13" s="510" t="s">
        <v>511</v>
      </c>
      <c r="B13" s="1001" t="s">
        <v>53</v>
      </c>
      <c r="C13" s="511"/>
      <c r="D13" s="512"/>
    </row>
    <row r="14" spans="1:4" ht="19.5" customHeight="1">
      <c r="A14" s="510" t="s">
        <v>512</v>
      </c>
      <c r="B14" s="1001" t="s">
        <v>55</v>
      </c>
      <c r="C14" s="511"/>
      <c r="D14" s="512"/>
    </row>
    <row r="15" spans="1:4" ht="19.5" customHeight="1">
      <c r="A15" s="510" t="s">
        <v>513</v>
      </c>
      <c r="B15" s="1001" t="s">
        <v>57</v>
      </c>
      <c r="C15" s="511"/>
      <c r="D15" s="512"/>
    </row>
    <row r="16" spans="1:4" ht="19.5" customHeight="1">
      <c r="A16" s="510" t="s">
        <v>514</v>
      </c>
      <c r="B16" s="1001" t="s">
        <v>59</v>
      </c>
      <c r="C16" s="511"/>
      <c r="D16" s="512"/>
    </row>
    <row r="17" spans="1:4" ht="19.5" customHeight="1">
      <c r="A17" s="510" t="s">
        <v>515</v>
      </c>
      <c r="B17" s="1001" t="s">
        <v>61</v>
      </c>
      <c r="C17" s="511">
        <v>5</v>
      </c>
      <c r="D17" s="512">
        <v>4</v>
      </c>
    </row>
    <row r="18" spans="1:4" ht="23.25" customHeight="1" thickBot="1">
      <c r="A18" s="513" t="s">
        <v>200</v>
      </c>
      <c r="B18" s="514" t="s">
        <v>63</v>
      </c>
      <c r="C18" s="515">
        <f>SUM(C5:C17)</f>
        <v>5186</v>
      </c>
      <c r="D18" s="516">
        <f>SUM(D5:D17)</f>
        <v>7254</v>
      </c>
    </row>
    <row r="19" spans="1:4" ht="14.25" customHeight="1">
      <c r="A19" s="318"/>
      <c r="B19" s="342"/>
      <c r="C19" s="318"/>
      <c r="D19" s="318"/>
    </row>
    <row r="20" spans="1:4" ht="15" customHeight="1">
      <c r="A20" s="517"/>
      <c r="B20" s="325"/>
      <c r="C20" s="290"/>
      <c r="D20" s="290"/>
    </row>
    <row r="21" spans="1:4" ht="18.75" customHeight="1">
      <c r="A21" s="518"/>
      <c r="B21" s="519"/>
      <c r="C21" s="519"/>
      <c r="D21" s="519"/>
    </row>
    <row r="22" spans="1:8" ht="15.75" thickBot="1">
      <c r="A22" s="520" t="s">
        <v>516</v>
      </c>
      <c r="B22" s="520"/>
      <c r="C22" s="520"/>
      <c r="D22" s="521"/>
      <c r="E22" s="521"/>
      <c r="H22" s="522" t="s">
        <v>517</v>
      </c>
    </row>
    <row r="23" spans="1:9" s="525" customFormat="1" ht="12.75">
      <c r="A23" s="875" t="s">
        <v>341</v>
      </c>
      <c r="B23" s="877" t="s">
        <v>25</v>
      </c>
      <c r="C23" s="877" t="s">
        <v>343</v>
      </c>
      <c r="D23" s="879" t="s">
        <v>344</v>
      </c>
      <c r="E23" s="880"/>
      <c r="F23" s="871" t="s">
        <v>345</v>
      </c>
      <c r="G23" s="872"/>
      <c r="H23" s="873" t="s">
        <v>518</v>
      </c>
      <c r="I23" s="524"/>
    </row>
    <row r="24" spans="1:9" s="525" customFormat="1" ht="38.25">
      <c r="A24" s="876"/>
      <c r="B24" s="878"/>
      <c r="C24" s="878"/>
      <c r="D24" s="527" t="s">
        <v>519</v>
      </c>
      <c r="E24" s="526" t="s">
        <v>520</v>
      </c>
      <c r="F24" s="526" t="s">
        <v>521</v>
      </c>
      <c r="G24" s="526" t="s">
        <v>522</v>
      </c>
      <c r="H24" s="874"/>
      <c r="I24" s="524"/>
    </row>
    <row r="25" spans="1:9" s="525" customFormat="1" ht="12.75">
      <c r="A25" s="528" t="s">
        <v>488</v>
      </c>
      <c r="B25" s="529" t="s">
        <v>90</v>
      </c>
      <c r="C25" s="529" t="s">
        <v>473</v>
      </c>
      <c r="D25" s="529" t="s">
        <v>481</v>
      </c>
      <c r="E25" s="529" t="s">
        <v>523</v>
      </c>
      <c r="F25" s="529" t="s">
        <v>474</v>
      </c>
      <c r="G25" s="529" t="s">
        <v>524</v>
      </c>
      <c r="H25" s="530" t="s">
        <v>525</v>
      </c>
      <c r="I25" s="524"/>
    </row>
    <row r="26" spans="1:9" s="525" customFormat="1" ht="12.75">
      <c r="A26" s="531" t="s">
        <v>526</v>
      </c>
      <c r="B26" s="532" t="s">
        <v>30</v>
      </c>
      <c r="C26" s="533"/>
      <c r="D26" s="534"/>
      <c r="E26" s="533"/>
      <c r="F26" s="533"/>
      <c r="G26" s="533"/>
      <c r="H26" s="535"/>
      <c r="I26" s="524"/>
    </row>
    <row r="27" spans="1:9" s="525" customFormat="1" ht="12.75">
      <c r="A27" s="536" t="s">
        <v>527</v>
      </c>
      <c r="B27" s="537" t="s">
        <v>32</v>
      </c>
      <c r="C27" s="538"/>
      <c r="D27" s="539"/>
      <c r="E27" s="538"/>
      <c r="F27" s="538"/>
      <c r="G27" s="538"/>
      <c r="H27" s="540"/>
      <c r="I27" s="524"/>
    </row>
    <row r="28" spans="1:9" s="525" customFormat="1" ht="24">
      <c r="A28" s="541" t="s">
        <v>528</v>
      </c>
      <c r="B28" s="537" t="s">
        <v>34</v>
      </c>
      <c r="C28" s="538"/>
      <c r="D28" s="539"/>
      <c r="E28" s="538"/>
      <c r="F28" s="538"/>
      <c r="G28" s="538"/>
      <c r="H28" s="540"/>
      <c r="I28" s="524"/>
    </row>
    <row r="29" spans="1:9" s="525" customFormat="1" ht="12.75">
      <c r="A29" s="536" t="s">
        <v>529</v>
      </c>
      <c r="B29" s="537" t="s">
        <v>36</v>
      </c>
      <c r="C29" s="542">
        <f aca="true" t="shared" si="0" ref="C29:H29">SUM(C30:C31)</f>
        <v>0</v>
      </c>
      <c r="D29" s="542">
        <f t="shared" si="0"/>
        <v>0</v>
      </c>
      <c r="E29" s="542">
        <f t="shared" si="0"/>
        <v>0</v>
      </c>
      <c r="F29" s="542">
        <f t="shared" si="0"/>
        <v>0</v>
      </c>
      <c r="G29" s="542">
        <f t="shared" si="0"/>
        <v>0</v>
      </c>
      <c r="H29" s="543">
        <f t="shared" si="0"/>
        <v>0</v>
      </c>
      <c r="I29" s="524"/>
    </row>
    <row r="30" spans="1:9" s="525" customFormat="1" ht="12.75">
      <c r="A30" s="544"/>
      <c r="B30" s="537" t="s">
        <v>364</v>
      </c>
      <c r="C30" s="538"/>
      <c r="D30" s="539"/>
      <c r="E30" s="538"/>
      <c r="F30" s="538"/>
      <c r="G30" s="538"/>
      <c r="H30" s="540"/>
      <c r="I30" s="524"/>
    </row>
    <row r="31" spans="1:9" s="525" customFormat="1" ht="12.75">
      <c r="A31" s="544"/>
      <c r="B31" s="537" t="s">
        <v>366</v>
      </c>
      <c r="C31" s="538"/>
      <c r="D31" s="539"/>
      <c r="E31" s="538"/>
      <c r="F31" s="538"/>
      <c r="G31" s="538"/>
      <c r="H31" s="540"/>
      <c r="I31" s="524"/>
    </row>
    <row r="32" spans="1:9" s="525" customFormat="1" ht="13.5" thickBot="1">
      <c r="A32" s="545" t="s">
        <v>530</v>
      </c>
      <c r="B32" s="546" t="s">
        <v>38</v>
      </c>
      <c r="C32" s="547">
        <f aca="true" t="shared" si="1" ref="C32:H32">SUM(C26:C29)</f>
        <v>0</v>
      </c>
      <c r="D32" s="547">
        <f t="shared" si="1"/>
        <v>0</v>
      </c>
      <c r="E32" s="547">
        <f t="shared" si="1"/>
        <v>0</v>
      </c>
      <c r="F32" s="547">
        <f t="shared" si="1"/>
        <v>0</v>
      </c>
      <c r="G32" s="547">
        <f t="shared" si="1"/>
        <v>0</v>
      </c>
      <c r="H32" s="548">
        <f t="shared" si="1"/>
        <v>0</v>
      </c>
      <c r="I32" s="524"/>
    </row>
  </sheetData>
  <sheetProtection/>
  <mergeCells count="6">
    <mergeCell ref="F23:G23"/>
    <mergeCell ref="H23:H24"/>
    <mergeCell ref="A23:A24"/>
    <mergeCell ref="B23:B24"/>
    <mergeCell ref="C23:C24"/>
    <mergeCell ref="D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0.57421875" style="905" bestFit="1" customWidth="1"/>
    <col min="2" max="2" width="9.140625" style="892" customWidth="1"/>
    <col min="3" max="4" width="19.140625" style="892" bestFit="1" customWidth="1"/>
    <col min="5" max="16384" width="9.140625" style="892" customWidth="1"/>
  </cols>
  <sheetData>
    <row r="1" spans="1:4" ht="21">
      <c r="A1" s="38" t="s">
        <v>24</v>
      </c>
      <c r="B1" s="39" t="s">
        <v>25</v>
      </c>
      <c r="C1" s="40" t="s">
        <v>26</v>
      </c>
      <c r="D1" s="41" t="s">
        <v>27</v>
      </c>
    </row>
    <row r="2" spans="1:4" ht="12.75">
      <c r="A2" s="893">
        <v>1</v>
      </c>
      <c r="B2" s="894">
        <v>2</v>
      </c>
      <c r="C2" s="894">
        <v>3</v>
      </c>
      <c r="D2" s="895">
        <v>4</v>
      </c>
    </row>
    <row r="3" spans="1:4" ht="14.25">
      <c r="A3" s="42" t="s">
        <v>28</v>
      </c>
      <c r="B3" s="43"/>
      <c r="C3" s="43"/>
      <c r="D3" s="44"/>
    </row>
    <row r="4" spans="1:4" ht="12.75">
      <c r="A4" s="896" t="s">
        <v>29</v>
      </c>
      <c r="B4" s="897" t="s">
        <v>30</v>
      </c>
      <c r="C4" s="898">
        <v>1453632</v>
      </c>
      <c r="D4" s="898">
        <v>1404259</v>
      </c>
    </row>
    <row r="5" spans="1:4" ht="12.75">
      <c r="A5" s="896" t="s">
        <v>31</v>
      </c>
      <c r="B5" s="897" t="s">
        <v>32</v>
      </c>
      <c r="C5" s="899">
        <v>34112</v>
      </c>
      <c r="D5" s="899">
        <v>34112</v>
      </c>
    </row>
    <row r="6" spans="1:4" ht="12.75">
      <c r="A6" s="896" t="s">
        <v>33</v>
      </c>
      <c r="B6" s="897" t="s">
        <v>34</v>
      </c>
      <c r="C6" s="899">
        <v>16599</v>
      </c>
      <c r="D6" s="899">
        <v>8735</v>
      </c>
    </row>
    <row r="7" spans="1:4" ht="12.75">
      <c r="A7" s="896" t="s">
        <v>35</v>
      </c>
      <c r="B7" s="897" t="s">
        <v>36</v>
      </c>
      <c r="C7" s="899"/>
      <c r="D7" s="899"/>
    </row>
    <row r="8" spans="1:4" ht="12.75">
      <c r="A8" s="896" t="s">
        <v>37</v>
      </c>
      <c r="B8" s="897" t="s">
        <v>38</v>
      </c>
      <c r="C8" s="899">
        <v>6200</v>
      </c>
      <c r="D8" s="899">
        <v>6200</v>
      </c>
    </row>
    <row r="9" spans="1:4" ht="12.75">
      <c r="A9" s="896" t="s">
        <v>39</v>
      </c>
      <c r="B9" s="897" t="s">
        <v>40</v>
      </c>
      <c r="C9" s="899"/>
      <c r="D9" s="899"/>
    </row>
    <row r="10" spans="1:4" ht="12.75">
      <c r="A10" s="896" t="s">
        <v>41</v>
      </c>
      <c r="B10" s="897" t="s">
        <v>42</v>
      </c>
      <c r="C10" s="900">
        <f>C11+C12+C13+C14</f>
        <v>26794</v>
      </c>
      <c r="D10" s="900">
        <f>D11+D12+D13+D14</f>
        <v>9887</v>
      </c>
    </row>
    <row r="11" spans="1:4" ht="12.75">
      <c r="A11" s="901" t="s">
        <v>43</v>
      </c>
      <c r="B11" s="897" t="s">
        <v>44</v>
      </c>
      <c r="C11" s="899">
        <v>15503</v>
      </c>
      <c r="D11" s="899">
        <v>0</v>
      </c>
    </row>
    <row r="12" spans="1:4" ht="12.75">
      <c r="A12" s="901" t="s">
        <v>45</v>
      </c>
      <c r="B12" s="897" t="s">
        <v>46</v>
      </c>
      <c r="C12" s="899">
        <v>11291</v>
      </c>
      <c r="D12" s="899">
        <v>9887</v>
      </c>
    </row>
    <row r="13" spans="1:4" ht="12.75">
      <c r="A13" s="901"/>
      <c r="B13" s="897" t="s">
        <v>47</v>
      </c>
      <c r="C13" s="902"/>
      <c r="D13" s="899"/>
    </row>
    <row r="14" spans="1:4" ht="12.75">
      <c r="A14" s="901"/>
      <c r="B14" s="897" t="s">
        <v>48</v>
      </c>
      <c r="C14" s="902"/>
      <c r="D14" s="899"/>
    </row>
    <row r="15" spans="1:4" ht="14.25">
      <c r="A15" s="45" t="s">
        <v>49</v>
      </c>
      <c r="B15" s="46" t="s">
        <v>50</v>
      </c>
      <c r="C15" s="47">
        <f>SUM(C4:C10)</f>
        <v>1537337</v>
      </c>
      <c r="D15" s="48">
        <f>SUM(D4:D10)</f>
        <v>1463193</v>
      </c>
    </row>
    <row r="16" spans="1:4" ht="14.25">
      <c r="A16" s="45" t="s">
        <v>51</v>
      </c>
      <c r="B16" s="49"/>
      <c r="C16" s="50"/>
      <c r="D16" s="51"/>
    </row>
    <row r="17" spans="1:4" ht="12.75">
      <c r="A17" s="896" t="s">
        <v>52</v>
      </c>
      <c r="B17" s="897" t="s">
        <v>53</v>
      </c>
      <c r="C17" s="899">
        <v>723060</v>
      </c>
      <c r="D17" s="899">
        <v>881412</v>
      </c>
    </row>
    <row r="18" spans="1:4" ht="12.75">
      <c r="A18" s="896" t="s">
        <v>54</v>
      </c>
      <c r="B18" s="897" t="s">
        <v>55</v>
      </c>
      <c r="C18" s="899"/>
      <c r="D18" s="899"/>
    </row>
    <row r="19" spans="1:4" ht="12.75">
      <c r="A19" s="896" t="s">
        <v>56</v>
      </c>
      <c r="B19" s="897" t="s">
        <v>57</v>
      </c>
      <c r="C19" s="899">
        <v>26857</v>
      </c>
      <c r="D19" s="899">
        <v>27282</v>
      </c>
    </row>
    <row r="20" spans="1:4" ht="12.75">
      <c r="A20" s="896" t="s">
        <v>58</v>
      </c>
      <c r="B20" s="897" t="s">
        <v>59</v>
      </c>
      <c r="C20" s="899">
        <v>80630</v>
      </c>
      <c r="D20" s="899">
        <v>92500</v>
      </c>
    </row>
    <row r="21" spans="1:4" ht="12.75">
      <c r="A21" s="896" t="s">
        <v>60</v>
      </c>
      <c r="B21" s="897" t="s">
        <v>61</v>
      </c>
      <c r="C21" s="899">
        <v>831007</v>
      </c>
      <c r="D21" s="899">
        <v>858975</v>
      </c>
    </row>
    <row r="22" spans="1:4" ht="12.75">
      <c r="A22" s="896" t="s">
        <v>62</v>
      </c>
      <c r="B22" s="897" t="s">
        <v>63</v>
      </c>
      <c r="C22" s="899">
        <v>4415</v>
      </c>
      <c r="D22" s="899">
        <v>4415</v>
      </c>
    </row>
    <row r="23" spans="1:4" ht="12.75">
      <c r="A23" s="896" t="s">
        <v>64</v>
      </c>
      <c r="B23" s="897" t="s">
        <v>65</v>
      </c>
      <c r="C23" s="899">
        <v>46093</v>
      </c>
      <c r="D23" s="899">
        <v>32942</v>
      </c>
    </row>
    <row r="24" spans="1:4" ht="12.75">
      <c r="A24" s="896" t="s">
        <v>66</v>
      </c>
      <c r="B24" s="897" t="s">
        <v>67</v>
      </c>
      <c r="C24" s="899">
        <v>1200936</v>
      </c>
      <c r="D24" s="899">
        <v>737305</v>
      </c>
    </row>
    <row r="25" spans="1:4" ht="12.75">
      <c r="A25" s="896" t="s">
        <v>68</v>
      </c>
      <c r="B25" s="897" t="s">
        <v>69</v>
      </c>
      <c r="C25" s="899">
        <v>18925</v>
      </c>
      <c r="D25" s="899">
        <v>13920</v>
      </c>
    </row>
    <row r="26" spans="1:4" ht="12.75">
      <c r="A26" s="896" t="s">
        <v>70</v>
      </c>
      <c r="B26" s="897" t="s">
        <v>71</v>
      </c>
      <c r="C26" s="899">
        <v>35433</v>
      </c>
      <c r="D26" s="899">
        <v>35586</v>
      </c>
    </row>
    <row r="27" spans="1:4" ht="12.75">
      <c r="A27" s="896" t="s">
        <v>72</v>
      </c>
      <c r="B27" s="897" t="s">
        <v>73</v>
      </c>
      <c r="C27" s="899"/>
      <c r="D27" s="899"/>
    </row>
    <row r="28" spans="1:4" ht="12.75">
      <c r="A28" s="896" t="s">
        <v>74</v>
      </c>
      <c r="B28" s="897" t="s">
        <v>75</v>
      </c>
      <c r="C28" s="899">
        <v>11501</v>
      </c>
      <c r="D28" s="899">
        <v>17174</v>
      </c>
    </row>
    <row r="29" spans="1:4" ht="12.75">
      <c r="A29" s="896" t="s">
        <v>76</v>
      </c>
      <c r="B29" s="897" t="s">
        <v>77</v>
      </c>
      <c r="C29" s="900">
        <f>C30+C31+C32</f>
        <v>6766</v>
      </c>
      <c r="D29" s="900">
        <f>D30+D31+D32</f>
        <v>7684</v>
      </c>
    </row>
    <row r="30" spans="1:4" ht="12.75">
      <c r="A30" s="896"/>
      <c r="B30" s="903">
        <v>211</v>
      </c>
      <c r="C30" s="900"/>
      <c r="D30" s="904"/>
    </row>
    <row r="31" spans="1:4" ht="12.75">
      <c r="A31" s="901" t="s">
        <v>78</v>
      </c>
      <c r="B31" s="903">
        <v>212</v>
      </c>
      <c r="C31" s="899">
        <v>6092</v>
      </c>
      <c r="D31" s="899">
        <v>2225</v>
      </c>
    </row>
    <row r="32" spans="1:4" ht="12.75">
      <c r="A32" s="52" t="s">
        <v>79</v>
      </c>
      <c r="B32" s="897">
        <v>213</v>
      </c>
      <c r="C32" s="899">
        <v>674</v>
      </c>
      <c r="D32" s="899">
        <v>5459</v>
      </c>
    </row>
    <row r="33" spans="1:4" ht="14.25">
      <c r="A33" s="45" t="s">
        <v>80</v>
      </c>
      <c r="B33" s="46" t="s">
        <v>81</v>
      </c>
      <c r="C33" s="47">
        <f>SUM(C17:C29)</f>
        <v>2985623</v>
      </c>
      <c r="D33" s="48">
        <f>SUM(D17:D29)</f>
        <v>2709195</v>
      </c>
    </row>
    <row r="34" spans="1:4" ht="15.75" thickBot="1">
      <c r="A34" s="53" t="s">
        <v>82</v>
      </c>
      <c r="B34" s="54" t="s">
        <v>83</v>
      </c>
      <c r="C34" s="765">
        <f>SUM(C15,C33)</f>
        <v>4522960</v>
      </c>
      <c r="D34" s="55">
        <f>SUM(D15,D33)</f>
        <v>4172388</v>
      </c>
    </row>
    <row r="39" spans="1:4" ht="21.75">
      <c r="A39" s="906"/>
      <c r="B39" s="907"/>
      <c r="C39" s="56"/>
      <c r="D39" s="908"/>
    </row>
    <row r="40" spans="1:4" ht="15">
      <c r="A40" s="57" t="s">
        <v>84</v>
      </c>
      <c r="B40" s="780" t="s">
        <v>684</v>
      </c>
      <c r="C40" s="781"/>
      <c r="D40" s="781"/>
    </row>
    <row r="41" spans="1:4" ht="15">
      <c r="A41" s="57"/>
      <c r="B41" s="782" t="s">
        <v>85</v>
      </c>
      <c r="C41" s="783"/>
      <c r="D41" s="783"/>
    </row>
    <row r="42" spans="1:4" ht="30">
      <c r="A42" s="57" t="s">
        <v>86</v>
      </c>
      <c r="B42" s="58"/>
      <c r="C42" s="59"/>
      <c r="D42" s="909"/>
    </row>
    <row r="43" spans="1:4" ht="15">
      <c r="A43" s="57" t="s">
        <v>87</v>
      </c>
      <c r="B43" s="780" t="s">
        <v>685</v>
      </c>
      <c r="C43" s="784"/>
      <c r="D43" s="784"/>
    </row>
    <row r="44" spans="1:4" ht="15">
      <c r="A44" s="58"/>
      <c r="B44" s="782" t="s">
        <v>85</v>
      </c>
      <c r="C44" s="783"/>
      <c r="D44" s="783"/>
    </row>
    <row r="45" spans="1:4" ht="12.75">
      <c r="A45" s="906"/>
      <c r="B45" s="907"/>
      <c r="C45" s="910"/>
      <c r="D45" s="910"/>
    </row>
    <row r="46" spans="1:4" ht="15">
      <c r="A46" s="60"/>
      <c r="B46" s="907"/>
      <c r="C46" s="910"/>
      <c r="D46" s="910"/>
    </row>
  </sheetData>
  <sheetProtection/>
  <mergeCells count="4">
    <mergeCell ref="B40:D40"/>
    <mergeCell ref="B41:D41"/>
    <mergeCell ref="B43:D43"/>
    <mergeCell ref="B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0.8515625" style="610" bestFit="1" customWidth="1"/>
    <col min="2" max="2" width="6.57421875" style="611" bestFit="1" customWidth="1"/>
    <col min="3" max="3" width="16.57421875" style="610" customWidth="1"/>
    <col min="4" max="4" width="17.421875" style="610" customWidth="1"/>
    <col min="5" max="16384" width="9.140625" style="610" customWidth="1"/>
  </cols>
  <sheetData>
    <row r="1" spans="1:5" s="525" customFormat="1" ht="12.75">
      <c r="A1" s="549" t="s">
        <v>531</v>
      </c>
      <c r="B1" s="549"/>
      <c r="C1" s="549"/>
      <c r="D1" s="549"/>
      <c r="E1" s="524"/>
    </row>
    <row r="2" spans="1:5" s="525" customFormat="1" ht="13.5" thickBot="1">
      <c r="A2" s="550"/>
      <c r="B2" s="550"/>
      <c r="C2" s="550"/>
      <c r="D2" s="525" t="s">
        <v>532</v>
      </c>
      <c r="E2" s="524"/>
    </row>
    <row r="3" spans="1:4" s="554" customFormat="1" ht="25.5">
      <c r="A3" s="551"/>
      <c r="B3" s="523" t="s">
        <v>25</v>
      </c>
      <c r="C3" s="552" t="s">
        <v>533</v>
      </c>
      <c r="D3" s="553" t="s">
        <v>534</v>
      </c>
    </row>
    <row r="4" spans="1:4" s="525" customFormat="1" ht="12.75">
      <c r="A4" s="555" t="s">
        <v>535</v>
      </c>
      <c r="B4" s="556"/>
      <c r="C4" s="556"/>
      <c r="D4" s="557"/>
    </row>
    <row r="5" spans="1:4" s="554" customFormat="1" ht="12.75">
      <c r="A5" s="558" t="s">
        <v>488</v>
      </c>
      <c r="B5" s="559" t="s">
        <v>90</v>
      </c>
      <c r="C5" s="559" t="s">
        <v>473</v>
      </c>
      <c r="D5" s="560" t="s">
        <v>481</v>
      </c>
    </row>
    <row r="6" spans="1:4" s="554" customFormat="1" ht="12.75">
      <c r="A6" s="561" t="s">
        <v>536</v>
      </c>
      <c r="B6" s="562"/>
      <c r="C6" s="563"/>
      <c r="D6" s="564"/>
    </row>
    <row r="7" spans="1:4" s="525" customFormat="1" ht="12.75">
      <c r="A7" s="565" t="s">
        <v>29</v>
      </c>
      <c r="B7" s="566" t="s">
        <v>30</v>
      </c>
      <c r="C7" s="571">
        <v>14042.59</v>
      </c>
      <c r="D7" s="571">
        <v>1390216.41</v>
      </c>
    </row>
    <row r="8" spans="1:4" s="525" customFormat="1" ht="12.75">
      <c r="A8" s="569" t="s">
        <v>33</v>
      </c>
      <c r="B8" s="570" t="s">
        <v>32</v>
      </c>
      <c r="C8" s="571">
        <v>1173.984</v>
      </c>
      <c r="D8" s="571">
        <v>7561.0160000000005</v>
      </c>
    </row>
    <row r="9" spans="1:4" s="525" customFormat="1" ht="12.75">
      <c r="A9" s="569" t="s">
        <v>39</v>
      </c>
      <c r="B9" s="570" t="s">
        <v>34</v>
      </c>
      <c r="C9" s="571"/>
      <c r="D9" s="572"/>
    </row>
    <row r="10" spans="1:4" s="525" customFormat="1" ht="12.75">
      <c r="A10" s="569" t="s">
        <v>537</v>
      </c>
      <c r="B10" s="570" t="s">
        <v>36</v>
      </c>
      <c r="C10" s="573">
        <f>C11+C12</f>
        <v>517</v>
      </c>
      <c r="D10" s="574">
        <f>D11+D12</f>
        <v>49681</v>
      </c>
    </row>
    <row r="11" spans="1:4" s="525" customFormat="1" ht="12.75">
      <c r="A11" s="575" t="s">
        <v>31</v>
      </c>
      <c r="B11" s="570" t="s">
        <v>364</v>
      </c>
      <c r="C11" s="571">
        <v>517</v>
      </c>
      <c r="D11" s="572">
        <v>15569</v>
      </c>
    </row>
    <row r="12" spans="1:4" s="525" customFormat="1" ht="12.75">
      <c r="A12" s="575" t="s">
        <v>260</v>
      </c>
      <c r="B12" s="570" t="s">
        <v>366</v>
      </c>
      <c r="C12" s="571"/>
      <c r="D12" s="572">
        <v>34112</v>
      </c>
    </row>
    <row r="13" spans="1:4" s="525" customFormat="1" ht="12.75">
      <c r="A13" s="569" t="s">
        <v>49</v>
      </c>
      <c r="B13" s="570" t="s">
        <v>38</v>
      </c>
      <c r="C13" s="573">
        <f>C7+C8+C9+C10</f>
        <v>15733.574</v>
      </c>
      <c r="D13" s="574">
        <f>D7+D8+D9+D10</f>
        <v>1447458.426</v>
      </c>
    </row>
    <row r="14" spans="1:4" s="525" customFormat="1" ht="12.75">
      <c r="A14" s="569" t="s">
        <v>538</v>
      </c>
      <c r="B14" s="570"/>
      <c r="C14" s="571"/>
      <c r="D14" s="572"/>
    </row>
    <row r="15" spans="1:4" s="525" customFormat="1" ht="12.75">
      <c r="A15" s="569" t="s">
        <v>52</v>
      </c>
      <c r="B15" s="570" t="s">
        <v>40</v>
      </c>
      <c r="C15" s="567">
        <v>409680</v>
      </c>
      <c r="D15" s="568">
        <v>471732</v>
      </c>
    </row>
    <row r="16" spans="1:4" s="525" customFormat="1" ht="12.75">
      <c r="A16" s="569" t="s">
        <v>539</v>
      </c>
      <c r="B16" s="570" t="s">
        <v>42</v>
      </c>
      <c r="C16" s="571"/>
      <c r="D16" s="572"/>
    </row>
    <row r="17" spans="1:4" s="525" customFormat="1" ht="12.75">
      <c r="A17" s="569" t="s">
        <v>56</v>
      </c>
      <c r="B17" s="570" t="s">
        <v>50</v>
      </c>
      <c r="C17" s="567">
        <v>9814</v>
      </c>
      <c r="D17" s="568">
        <v>17469</v>
      </c>
    </row>
    <row r="18" spans="1:4" s="525" customFormat="1" ht="12.75">
      <c r="A18" s="569" t="s">
        <v>58</v>
      </c>
      <c r="B18" s="570" t="s">
        <v>53</v>
      </c>
      <c r="C18" s="567">
        <v>92500</v>
      </c>
      <c r="D18" s="572"/>
    </row>
    <row r="19" spans="1:4" s="525" customFormat="1" ht="12.75">
      <c r="A19" s="569" t="s">
        <v>60</v>
      </c>
      <c r="B19" s="570" t="s">
        <v>55</v>
      </c>
      <c r="C19" s="571">
        <v>858975</v>
      </c>
      <c r="D19" s="572"/>
    </row>
    <row r="20" spans="1:4" s="525" customFormat="1" ht="12.75">
      <c r="A20" s="569" t="s">
        <v>540</v>
      </c>
      <c r="B20" s="570" t="s">
        <v>57</v>
      </c>
      <c r="C20" s="573">
        <f>C21+C22</f>
        <v>849026</v>
      </c>
      <c r="D20" s="574">
        <f>D21+D22</f>
        <v>0</v>
      </c>
    </row>
    <row r="21" spans="1:4" s="525" customFormat="1" ht="12.75">
      <c r="A21" s="576" t="s">
        <v>541</v>
      </c>
      <c r="B21" s="577" t="s">
        <v>383</v>
      </c>
      <c r="C21" s="578">
        <v>737305</v>
      </c>
      <c r="D21" s="579"/>
    </row>
    <row r="22" spans="1:4" s="525" customFormat="1" ht="12.75">
      <c r="A22" s="576" t="s">
        <v>237</v>
      </c>
      <c r="B22" s="577" t="s">
        <v>542</v>
      </c>
      <c r="C22" s="578">
        <v>111721</v>
      </c>
      <c r="D22" s="579"/>
    </row>
    <row r="23" spans="1:4" s="525" customFormat="1" ht="12.75">
      <c r="A23" s="569" t="s">
        <v>80</v>
      </c>
      <c r="B23" s="570" t="s">
        <v>59</v>
      </c>
      <c r="C23" s="573">
        <f>C15+C16+C17+C18+C19+C20</f>
        <v>2219995</v>
      </c>
      <c r="D23" s="574">
        <f>D15+D16+D18+D17+D19+D20</f>
        <v>489201</v>
      </c>
    </row>
    <row r="24" spans="1:4" s="525" customFormat="1" ht="13.5" thickBot="1">
      <c r="A24" s="580" t="s">
        <v>543</v>
      </c>
      <c r="B24" s="581" t="s">
        <v>61</v>
      </c>
      <c r="C24" s="582">
        <f>C13+C23</f>
        <v>2235728.574</v>
      </c>
      <c r="D24" s="583">
        <f>D13+D23</f>
        <v>1936659.426</v>
      </c>
    </row>
    <row r="25" spans="1:5" s="525" customFormat="1" ht="13.5" thickBot="1">
      <c r="A25" s="584"/>
      <c r="B25" s="585"/>
      <c r="C25" s="586"/>
      <c r="D25" s="587"/>
      <c r="E25" s="524"/>
    </row>
    <row r="26" spans="1:5" s="525" customFormat="1" ht="12.75">
      <c r="A26" s="588" t="s">
        <v>544</v>
      </c>
      <c r="B26" s="589"/>
      <c r="C26" s="589"/>
      <c r="D26" s="590"/>
      <c r="E26" s="524"/>
    </row>
    <row r="27" spans="1:4" s="525" customFormat="1" ht="12.75">
      <c r="A27" s="591" t="s">
        <v>91</v>
      </c>
      <c r="B27" s="592"/>
      <c r="C27" s="593"/>
      <c r="D27" s="594"/>
    </row>
    <row r="28" spans="1:4" s="525" customFormat="1" ht="12.75">
      <c r="A28" s="595" t="s">
        <v>92</v>
      </c>
      <c r="B28" s="592" t="s">
        <v>63</v>
      </c>
      <c r="C28" s="538"/>
      <c r="D28" s="540">
        <v>1095340</v>
      </c>
    </row>
    <row r="29" spans="1:4" s="525" customFormat="1" ht="12.75">
      <c r="A29" s="595" t="s">
        <v>545</v>
      </c>
      <c r="B29" s="592" t="s">
        <v>65</v>
      </c>
      <c r="C29" s="596">
        <f>C30</f>
        <v>0</v>
      </c>
      <c r="D29" s="597">
        <f>D30</f>
        <v>883126</v>
      </c>
    </row>
    <row r="30" spans="1:4" s="525" customFormat="1" ht="12.75">
      <c r="A30" s="901" t="s">
        <v>546</v>
      </c>
      <c r="B30" s="592" t="s">
        <v>397</v>
      </c>
      <c r="C30" s="598"/>
      <c r="D30" s="599">
        <v>883126</v>
      </c>
    </row>
    <row r="31" spans="1:4" s="525" customFormat="1" ht="12.75">
      <c r="A31" s="595" t="s">
        <v>547</v>
      </c>
      <c r="B31" s="592" t="s">
        <v>67</v>
      </c>
      <c r="C31" s="596">
        <f>C28+C29</f>
        <v>0</v>
      </c>
      <c r="D31" s="597">
        <f>D28+D29</f>
        <v>1978466</v>
      </c>
    </row>
    <row r="32" spans="1:4" s="525" customFormat="1" ht="12.75">
      <c r="A32" s="591" t="s">
        <v>106</v>
      </c>
      <c r="B32" s="600"/>
      <c r="C32" s="593"/>
      <c r="D32" s="594"/>
    </row>
    <row r="33" spans="1:4" s="525" customFormat="1" ht="12.75">
      <c r="A33" s="595" t="s">
        <v>111</v>
      </c>
      <c r="B33" s="600">
        <v>170</v>
      </c>
      <c r="C33" s="593"/>
      <c r="D33" s="594"/>
    </row>
    <row r="34" spans="1:4" s="525" customFormat="1" ht="12.75">
      <c r="A34" s="595" t="s">
        <v>548</v>
      </c>
      <c r="B34" s="600">
        <v>180</v>
      </c>
      <c r="C34" s="601">
        <f>C35</f>
        <v>0</v>
      </c>
      <c r="D34" s="602">
        <f>D35</f>
        <v>0</v>
      </c>
    </row>
    <row r="35" spans="1:4" s="525" customFormat="1" ht="12.75">
      <c r="A35" s="603" t="s">
        <v>260</v>
      </c>
      <c r="B35" s="600">
        <v>181</v>
      </c>
      <c r="C35" s="593"/>
      <c r="D35" s="604"/>
    </row>
    <row r="36" spans="1:4" s="525" customFormat="1" ht="12.75">
      <c r="A36" s="595" t="s">
        <v>117</v>
      </c>
      <c r="B36" s="600">
        <v>190</v>
      </c>
      <c r="C36" s="601">
        <f>C33+C34</f>
        <v>0</v>
      </c>
      <c r="D36" s="602">
        <f>D33+D34</f>
        <v>0</v>
      </c>
    </row>
    <row r="37" spans="1:4" s="525" customFormat="1" ht="12.75">
      <c r="A37" s="591" t="s">
        <v>549</v>
      </c>
      <c r="B37" s="600"/>
      <c r="C37" s="593"/>
      <c r="D37" s="594"/>
    </row>
    <row r="38" spans="1:4" s="525" customFormat="1" ht="12.75">
      <c r="A38" s="595" t="s">
        <v>550</v>
      </c>
      <c r="B38" s="600">
        <v>200</v>
      </c>
      <c r="C38" s="601">
        <f>C39+C40</f>
        <v>2193922</v>
      </c>
      <c r="D38" s="602">
        <f>D39+D40</f>
        <v>0</v>
      </c>
    </row>
    <row r="39" spans="1:4" s="525" customFormat="1" ht="12.75">
      <c r="A39" s="603" t="s">
        <v>551</v>
      </c>
      <c r="B39" s="600">
        <v>201</v>
      </c>
      <c r="C39" s="605">
        <v>2035980</v>
      </c>
      <c r="D39" s="604"/>
    </row>
    <row r="40" spans="1:4" s="525" customFormat="1" ht="12.75">
      <c r="A40" s="603" t="s">
        <v>79</v>
      </c>
      <c r="B40" s="600">
        <v>202</v>
      </c>
      <c r="C40" s="605">
        <v>157942</v>
      </c>
      <c r="D40" s="604"/>
    </row>
    <row r="41" spans="1:4" s="525" customFormat="1" ht="12.75">
      <c r="A41" s="595" t="s">
        <v>552</v>
      </c>
      <c r="B41" s="600">
        <v>210</v>
      </c>
      <c r="C41" s="601">
        <f>C38</f>
        <v>2193922</v>
      </c>
      <c r="D41" s="602">
        <f>D38</f>
        <v>0</v>
      </c>
    </row>
    <row r="42" spans="1:4" s="525" customFormat="1" ht="13.5" thickBot="1">
      <c r="A42" s="606" t="s">
        <v>553</v>
      </c>
      <c r="B42" s="607">
        <v>220</v>
      </c>
      <c r="C42" s="608">
        <f>C31+C36+C38</f>
        <v>2193922</v>
      </c>
      <c r="D42" s="609">
        <f>D31+D36+D38</f>
        <v>1978466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IV16384"/>
    </sheetView>
  </sheetViews>
  <sheetFormatPr defaultColWidth="9.140625" defaultRowHeight="21.75" customHeight="1"/>
  <cols>
    <col min="1" max="1" width="63.00390625" style="186" bestFit="1" customWidth="1"/>
    <col min="2" max="2" width="4.421875" style="610" bestFit="1" customWidth="1"/>
    <col min="3" max="3" width="16.8515625" style="610" customWidth="1"/>
    <col min="4" max="4" width="17.28125" style="610" customWidth="1"/>
    <col min="5" max="16384" width="9.140625" style="610" customWidth="1"/>
  </cols>
  <sheetData>
    <row r="1" spans="1:5" s="525" customFormat="1" ht="14.25">
      <c r="A1" s="612" t="s">
        <v>554</v>
      </c>
      <c r="E1" s="524"/>
    </row>
    <row r="2" spans="1:5" s="525" customFormat="1" ht="13.5" thickBot="1">
      <c r="A2" s="613"/>
      <c r="B2" s="613"/>
      <c r="C2" s="613"/>
      <c r="D2" s="614" t="s">
        <v>555</v>
      </c>
      <c r="E2" s="524"/>
    </row>
    <row r="3" spans="1:5" s="525" customFormat="1" ht="38.25">
      <c r="A3" s="615" t="s">
        <v>556</v>
      </c>
      <c r="B3" s="616" t="s">
        <v>25</v>
      </c>
      <c r="C3" s="616" t="s">
        <v>402</v>
      </c>
      <c r="D3" s="617" t="s">
        <v>480</v>
      </c>
      <c r="E3" s="524"/>
    </row>
    <row r="4" spans="1:5" s="525" customFormat="1" ht="12.75">
      <c r="A4" s="618" t="s">
        <v>488</v>
      </c>
      <c r="B4" s="619" t="s">
        <v>90</v>
      </c>
      <c r="C4" s="619" t="s">
        <v>473</v>
      </c>
      <c r="D4" s="620" t="s">
        <v>481</v>
      </c>
      <c r="E4" s="524"/>
    </row>
    <row r="5" spans="1:5" s="525" customFormat="1" ht="12.75">
      <c r="A5" s="565" t="s">
        <v>557</v>
      </c>
      <c r="B5" s="621" t="s">
        <v>30</v>
      </c>
      <c r="C5" s="534"/>
      <c r="D5" s="622"/>
      <c r="E5" s="524"/>
    </row>
    <row r="6" spans="1:5" s="525" customFormat="1" ht="25.5">
      <c r="A6" s="569" t="s">
        <v>558</v>
      </c>
      <c r="B6" s="592" t="s">
        <v>32</v>
      </c>
      <c r="C6" s="623"/>
      <c r="D6" s="624"/>
      <c r="E6" s="524"/>
    </row>
    <row r="7" spans="1:5" s="525" customFormat="1" ht="12.75">
      <c r="A7" s="569" t="s">
        <v>559</v>
      </c>
      <c r="B7" s="592" t="s">
        <v>34</v>
      </c>
      <c r="C7" s="623"/>
      <c r="D7" s="624"/>
      <c r="E7" s="524"/>
    </row>
    <row r="8" spans="1:5" s="525" customFormat="1" ht="12.75">
      <c r="A8" s="569" t="s">
        <v>560</v>
      </c>
      <c r="B8" s="592" t="s">
        <v>36</v>
      </c>
      <c r="C8" s="623"/>
      <c r="D8" s="624"/>
      <c r="E8" s="524"/>
    </row>
    <row r="9" spans="1:5" s="525" customFormat="1" ht="12.75">
      <c r="A9" s="569" t="s">
        <v>561</v>
      </c>
      <c r="B9" s="592" t="s">
        <v>38</v>
      </c>
      <c r="C9" s="623"/>
      <c r="D9" s="624"/>
      <c r="E9" s="524"/>
    </row>
    <row r="10" spans="1:5" s="525" customFormat="1" ht="12.75">
      <c r="A10" s="569" t="s">
        <v>562</v>
      </c>
      <c r="B10" s="592" t="s">
        <v>40</v>
      </c>
      <c r="C10" s="623"/>
      <c r="D10" s="624"/>
      <c r="E10" s="524"/>
    </row>
    <row r="11" spans="1:5" s="525" customFormat="1" ht="25.5">
      <c r="A11" s="569" t="s">
        <v>563</v>
      </c>
      <c r="B11" s="592" t="s">
        <v>42</v>
      </c>
      <c r="C11" s="623"/>
      <c r="D11" s="624"/>
      <c r="E11" s="524"/>
    </row>
    <row r="12" spans="1:5" s="525" customFormat="1" ht="12.75">
      <c r="A12" s="569" t="s">
        <v>564</v>
      </c>
      <c r="B12" s="592" t="s">
        <v>50</v>
      </c>
      <c r="C12" s="623">
        <v>38279</v>
      </c>
      <c r="D12" s="624"/>
      <c r="E12" s="524"/>
    </row>
    <row r="13" spans="1:5" s="525" customFormat="1" ht="25.5">
      <c r="A13" s="569" t="s">
        <v>565</v>
      </c>
      <c r="B13" s="592" t="s">
        <v>53</v>
      </c>
      <c r="C13" s="623"/>
      <c r="D13" s="624"/>
      <c r="E13" s="524"/>
    </row>
    <row r="14" spans="1:5" s="525" customFormat="1" ht="38.25">
      <c r="A14" s="569" t="s">
        <v>566</v>
      </c>
      <c r="B14" s="592" t="s">
        <v>55</v>
      </c>
      <c r="C14" s="623"/>
      <c r="D14" s="624"/>
      <c r="E14" s="524"/>
    </row>
    <row r="15" spans="1:5" s="525" customFormat="1" ht="12.75">
      <c r="A15" s="569" t="s">
        <v>567</v>
      </c>
      <c r="B15" s="592" t="s">
        <v>57</v>
      </c>
      <c r="C15" s="623"/>
      <c r="D15" s="624"/>
      <c r="E15" s="524"/>
    </row>
    <row r="16" spans="1:5" s="525" customFormat="1" ht="25.5">
      <c r="A16" s="569" t="s">
        <v>568</v>
      </c>
      <c r="B16" s="592" t="s">
        <v>59</v>
      </c>
      <c r="C16" s="623"/>
      <c r="D16" s="624"/>
      <c r="E16" s="524"/>
    </row>
    <row r="17" spans="1:5" s="525" customFormat="1" ht="12.75">
      <c r="A17" s="569" t="s">
        <v>569</v>
      </c>
      <c r="B17" s="592" t="s">
        <v>61</v>
      </c>
      <c r="C17" s="623"/>
      <c r="D17" s="624"/>
      <c r="E17" s="524"/>
    </row>
    <row r="18" spans="1:5" s="525" customFormat="1" ht="12.75">
      <c r="A18" s="569" t="s">
        <v>570</v>
      </c>
      <c r="B18" s="592" t="s">
        <v>63</v>
      </c>
      <c r="C18" s="623"/>
      <c r="D18" s="624"/>
      <c r="E18" s="524"/>
    </row>
    <row r="19" spans="1:5" s="525" customFormat="1" ht="25.5">
      <c r="A19" s="569" t="s">
        <v>571</v>
      </c>
      <c r="B19" s="592" t="s">
        <v>65</v>
      </c>
      <c r="C19" s="623"/>
      <c r="D19" s="624"/>
      <c r="E19" s="524"/>
    </row>
    <row r="20" spans="1:5" s="525" customFormat="1" ht="25.5">
      <c r="A20" s="569" t="s">
        <v>572</v>
      </c>
      <c r="B20" s="592" t="s">
        <v>67</v>
      </c>
      <c r="C20" s="623">
        <v>11871</v>
      </c>
      <c r="D20" s="624">
        <v>0</v>
      </c>
      <c r="E20" s="524"/>
    </row>
    <row r="21" spans="1:5" s="525" customFormat="1" ht="12.75">
      <c r="A21" s="569" t="s">
        <v>573</v>
      </c>
      <c r="B21" s="592" t="s">
        <v>69</v>
      </c>
      <c r="C21" s="623"/>
      <c r="D21" s="624"/>
      <c r="E21" s="524"/>
    </row>
    <row r="22" spans="1:5" s="525" customFormat="1" ht="12.75">
      <c r="A22" s="569" t="s">
        <v>574</v>
      </c>
      <c r="B22" s="592" t="s">
        <v>71</v>
      </c>
      <c r="C22" s="623"/>
      <c r="D22" s="624"/>
      <c r="E22" s="524"/>
    </row>
    <row r="23" spans="1:5" s="525" customFormat="1" ht="12.75">
      <c r="A23" s="569" t="s">
        <v>575</v>
      </c>
      <c r="B23" s="592" t="s">
        <v>73</v>
      </c>
      <c r="C23" s="623"/>
      <c r="D23" s="624"/>
      <c r="E23" s="524"/>
    </row>
    <row r="24" spans="1:5" s="525" customFormat="1" ht="12.75">
      <c r="A24" s="569" t="s">
        <v>576</v>
      </c>
      <c r="B24" s="592" t="s">
        <v>75</v>
      </c>
      <c r="C24" s="623"/>
      <c r="D24" s="624"/>
      <c r="E24" s="524"/>
    </row>
    <row r="25" spans="1:5" s="525" customFormat="1" ht="26.25" thickBot="1">
      <c r="A25" s="580" t="s">
        <v>577</v>
      </c>
      <c r="B25" s="625" t="s">
        <v>77</v>
      </c>
      <c r="C25" s="626"/>
      <c r="D25" s="627">
        <v>3238</v>
      </c>
      <c r="E25" s="524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B10">
      <selection activeCell="B10" sqref="A1:IV16384"/>
    </sheetView>
  </sheetViews>
  <sheetFormatPr defaultColWidth="9.140625" defaultRowHeight="12.75"/>
  <cols>
    <col min="1" max="1" width="84.00390625" style="610" bestFit="1" customWidth="1"/>
    <col min="2" max="2" width="4.421875" style="611" bestFit="1" customWidth="1"/>
    <col min="3" max="3" width="14.421875" style="610" bestFit="1" customWidth="1"/>
    <col min="4" max="4" width="16.57421875" style="610" bestFit="1" customWidth="1"/>
    <col min="5" max="5" width="15.8515625" style="610" bestFit="1" customWidth="1"/>
    <col min="6" max="6" width="16.8515625" style="610" bestFit="1" customWidth="1"/>
    <col min="7" max="8" width="16.57421875" style="610" bestFit="1" customWidth="1"/>
    <col min="9" max="16384" width="9.140625" style="610" customWidth="1"/>
  </cols>
  <sheetData>
    <row r="1" spans="1:6" s="629" customFormat="1" ht="12.75">
      <c r="A1" s="628" t="s">
        <v>578</v>
      </c>
      <c r="B1" s="628"/>
      <c r="C1" s="628"/>
      <c r="D1" s="628"/>
      <c r="E1" s="628"/>
      <c r="F1" s="628"/>
    </row>
    <row r="2" spans="1:8" s="629" customFormat="1" ht="15">
      <c r="A2" s="630"/>
      <c r="B2" s="631"/>
      <c r="C2" s="631"/>
      <c r="D2" s="631"/>
      <c r="E2" s="631"/>
      <c r="F2" s="631"/>
      <c r="G2" s="631"/>
      <c r="H2" s="631"/>
    </row>
    <row r="3" spans="1:6" s="629" customFormat="1" ht="15.75" thickBot="1">
      <c r="A3" s="630"/>
      <c r="B3" s="631"/>
      <c r="E3" s="632"/>
      <c r="F3" s="632" t="s">
        <v>579</v>
      </c>
    </row>
    <row r="4" spans="1:6" s="629" customFormat="1" ht="63.75">
      <c r="A4" s="633" t="s">
        <v>155</v>
      </c>
      <c r="B4" s="634" t="s">
        <v>25</v>
      </c>
      <c r="C4" s="634" t="s">
        <v>580</v>
      </c>
      <c r="D4" s="634" t="s">
        <v>581</v>
      </c>
      <c r="E4" s="634" t="s">
        <v>582</v>
      </c>
      <c r="F4" s="635" t="s">
        <v>583</v>
      </c>
    </row>
    <row r="5" spans="1:6" s="629" customFormat="1" ht="12.75">
      <c r="A5" s="636">
        <v>1</v>
      </c>
      <c r="B5" s="637">
        <v>2</v>
      </c>
      <c r="C5" s="637">
        <v>3</v>
      </c>
      <c r="D5" s="637">
        <v>4</v>
      </c>
      <c r="E5" s="637">
        <v>5</v>
      </c>
      <c r="F5" s="638">
        <v>6</v>
      </c>
    </row>
    <row r="6" spans="1:6" s="640" customFormat="1" ht="12.75">
      <c r="A6" s="639" t="s">
        <v>584</v>
      </c>
      <c r="B6" s="566" t="s">
        <v>30</v>
      </c>
      <c r="C6" s="228">
        <v>1676443</v>
      </c>
      <c r="D6" s="228">
        <v>1465429</v>
      </c>
      <c r="E6" s="228">
        <v>576080</v>
      </c>
      <c r="F6" s="228">
        <v>415626</v>
      </c>
    </row>
    <row r="7" spans="1:6" s="640" customFormat="1" ht="12.75">
      <c r="A7" s="641" t="s">
        <v>585</v>
      </c>
      <c r="B7" s="570" t="s">
        <v>32</v>
      </c>
      <c r="C7" s="642">
        <v>118432</v>
      </c>
      <c r="D7" s="228">
        <v>58428</v>
      </c>
      <c r="E7" s="642">
        <v>7469</v>
      </c>
      <c r="F7" s="228">
        <v>12860</v>
      </c>
    </row>
    <row r="8" spans="1:6" s="640" customFormat="1" ht="12.75">
      <c r="A8" s="641" t="s">
        <v>586</v>
      </c>
      <c r="B8" s="570" t="s">
        <v>34</v>
      </c>
      <c r="C8" s="644">
        <v>-51529</v>
      </c>
      <c r="D8" s="644">
        <v>39838</v>
      </c>
      <c r="E8" s="644">
        <v>-88879</v>
      </c>
      <c r="F8" s="644">
        <v>123324</v>
      </c>
    </row>
    <row r="9" spans="1:6" s="640" customFormat="1" ht="12.75">
      <c r="A9" s="641" t="s">
        <v>587</v>
      </c>
      <c r="B9" s="570" t="s">
        <v>36</v>
      </c>
      <c r="C9" s="643"/>
      <c r="D9" s="764"/>
      <c r="E9" s="643">
        <v>0</v>
      </c>
      <c r="F9" s="764">
        <v>0</v>
      </c>
    </row>
    <row r="10" spans="1:6" s="640" customFormat="1" ht="12.75">
      <c r="A10" s="641" t="s">
        <v>588</v>
      </c>
      <c r="B10" s="570" t="s">
        <v>38</v>
      </c>
      <c r="C10" s="644">
        <v>-1264581</v>
      </c>
      <c r="D10" s="644">
        <v>-1159377</v>
      </c>
      <c r="E10" s="644">
        <v>-370344</v>
      </c>
      <c r="F10" s="644">
        <v>-470016</v>
      </c>
    </row>
    <row r="11" spans="1:6" s="640" customFormat="1" ht="12.75">
      <c r="A11" s="641" t="s">
        <v>589</v>
      </c>
      <c r="B11" s="570" t="s">
        <v>40</v>
      </c>
      <c r="C11" s="643">
        <v>-187811</v>
      </c>
      <c r="D11" s="644">
        <v>-184464</v>
      </c>
      <c r="E11" s="643">
        <v>-43895</v>
      </c>
      <c r="F11" s="644">
        <v>-48785</v>
      </c>
    </row>
    <row r="12" spans="1:8" s="640" customFormat="1" ht="12.75">
      <c r="A12" s="641" t="s">
        <v>590</v>
      </c>
      <c r="B12" s="570" t="s">
        <v>42</v>
      </c>
      <c r="C12" s="643">
        <v>-67705</v>
      </c>
      <c r="D12" s="644">
        <v>-66089</v>
      </c>
      <c r="E12" s="643">
        <v>-16987</v>
      </c>
      <c r="F12" s="644">
        <v>-16370</v>
      </c>
      <c r="G12" s="645"/>
      <c r="H12" s="646"/>
    </row>
    <row r="13" spans="1:8" s="640" customFormat="1" ht="12.75">
      <c r="A13" s="641" t="s">
        <v>591</v>
      </c>
      <c r="B13" s="570" t="s">
        <v>50</v>
      </c>
      <c r="C13" s="643">
        <v>-102307</v>
      </c>
      <c r="D13" s="644">
        <v>-34319</v>
      </c>
      <c r="E13" s="643">
        <v>6417</v>
      </c>
      <c r="F13" s="644">
        <v>5437</v>
      </c>
      <c r="H13" s="647"/>
    </row>
    <row r="14" spans="1:7" s="640" customFormat="1" ht="12.75">
      <c r="A14" s="648" t="s">
        <v>592</v>
      </c>
      <c r="B14" s="570" t="s">
        <v>53</v>
      </c>
      <c r="C14" s="644">
        <f>C6+C7+C8+C9+C10+C11+C12+C13</f>
        <v>120942</v>
      </c>
      <c r="D14" s="644">
        <f>D6+D7+D8+D9+D10+D11+D12+D13</f>
        <v>119446</v>
      </c>
      <c r="E14" s="644">
        <f>E6+E7+E8+E9+E10+E11+E12+E13</f>
        <v>69861</v>
      </c>
      <c r="F14" s="644">
        <f>F6+F7+F8+F10+F11+F12+F13</f>
        <v>22076</v>
      </c>
      <c r="G14" s="647"/>
    </row>
    <row r="15" spans="1:7" s="640" customFormat="1" ht="12.75">
      <c r="A15" s="641" t="s">
        <v>593</v>
      </c>
      <c r="B15" s="570" t="s">
        <v>55</v>
      </c>
      <c r="C15" s="643">
        <v>-18917</v>
      </c>
      <c r="D15" s="643">
        <v>7306</v>
      </c>
      <c r="E15" s="643">
        <v>-1225</v>
      </c>
      <c r="F15" s="643">
        <v>12024</v>
      </c>
      <c r="G15" s="646"/>
    </row>
    <row r="16" spans="1:6" s="640" customFormat="1" ht="12.75">
      <c r="A16" s="641" t="s">
        <v>594</v>
      </c>
      <c r="B16" s="570" t="s">
        <v>57</v>
      </c>
      <c r="C16" s="643">
        <f>C14+C15</f>
        <v>102025</v>
      </c>
      <c r="D16" s="643">
        <f>D14+D15</f>
        <v>126752</v>
      </c>
      <c r="E16" s="643">
        <f>E14+E15</f>
        <v>68636</v>
      </c>
      <c r="F16" s="643">
        <f>F14+F15</f>
        <v>34100</v>
      </c>
    </row>
    <row r="17" spans="1:6" s="640" customFormat="1" ht="12.75">
      <c r="A17" s="641" t="s">
        <v>177</v>
      </c>
      <c r="B17" s="570" t="s">
        <v>59</v>
      </c>
      <c r="C17" s="642"/>
      <c r="D17" s="642"/>
      <c r="E17" s="642"/>
      <c r="F17" s="642"/>
    </row>
    <row r="18" spans="1:6" s="640" customFormat="1" ht="12.75">
      <c r="A18" s="641" t="s">
        <v>178</v>
      </c>
      <c r="B18" s="649" t="s">
        <v>61</v>
      </c>
      <c r="C18" s="643">
        <f>C16+C17</f>
        <v>102025</v>
      </c>
      <c r="D18" s="643">
        <f>D16+D17</f>
        <v>126752</v>
      </c>
      <c r="E18" s="643">
        <f>E16+E17</f>
        <v>68636</v>
      </c>
      <c r="F18" s="643">
        <f>F16+F17</f>
        <v>34100</v>
      </c>
    </row>
    <row r="19" spans="1:8" s="640" customFormat="1" ht="12.75">
      <c r="A19" s="641" t="s">
        <v>595</v>
      </c>
      <c r="B19" s="649" t="s">
        <v>63</v>
      </c>
      <c r="C19" s="643">
        <v>-27074</v>
      </c>
      <c r="D19" s="643">
        <v>-25350</v>
      </c>
      <c r="E19" s="643">
        <v>-27074</v>
      </c>
      <c r="F19" s="643">
        <v>-25350</v>
      </c>
      <c r="H19" s="650"/>
    </row>
    <row r="20" spans="1:6" s="640" customFormat="1" ht="13.5" thickBot="1">
      <c r="A20" s="651" t="s">
        <v>180</v>
      </c>
      <c r="B20" s="581" t="s">
        <v>65</v>
      </c>
      <c r="C20" s="652">
        <f>C18+C19</f>
        <v>74951</v>
      </c>
      <c r="D20" s="652">
        <f>D18+D19</f>
        <v>101402</v>
      </c>
      <c r="E20" s="652">
        <f>E18+E19</f>
        <v>41562</v>
      </c>
      <c r="F20" s="652">
        <f>F18+F19</f>
        <v>8750</v>
      </c>
    </row>
    <row r="23" spans="1:8" s="654" customFormat="1" ht="14.25">
      <c r="A23" s="653" t="s">
        <v>596</v>
      </c>
      <c r="B23" s="653"/>
      <c r="C23" s="653"/>
      <c r="D23" s="653"/>
      <c r="E23" s="653"/>
      <c r="F23" s="653"/>
      <c r="G23" s="653"/>
      <c r="H23" s="653"/>
    </row>
    <row r="24" spans="2:8" s="654" customFormat="1" ht="29.25" customHeight="1" thickBot="1">
      <c r="B24" s="632"/>
      <c r="C24" s="632"/>
      <c r="D24" s="632"/>
      <c r="E24" s="632"/>
      <c r="F24" s="632"/>
      <c r="G24" s="632"/>
      <c r="H24" s="632" t="s">
        <v>597</v>
      </c>
    </row>
    <row r="25" spans="1:8" s="654" customFormat="1" ht="12.75">
      <c r="A25" s="881" t="s">
        <v>155</v>
      </c>
      <c r="B25" s="883" t="s">
        <v>25</v>
      </c>
      <c r="C25" s="886" t="s">
        <v>598</v>
      </c>
      <c r="D25" s="886"/>
      <c r="E25" s="886"/>
      <c r="F25" s="886" t="s">
        <v>599</v>
      </c>
      <c r="G25" s="886"/>
      <c r="H25" s="888"/>
    </row>
    <row r="26" spans="1:8" s="654" customFormat="1" ht="12.75">
      <c r="A26" s="882"/>
      <c r="B26" s="1002"/>
      <c r="C26" s="655" t="s">
        <v>600</v>
      </c>
      <c r="D26" s="655" t="s">
        <v>601</v>
      </c>
      <c r="E26" s="655" t="s">
        <v>602</v>
      </c>
      <c r="F26" s="655" t="s">
        <v>600</v>
      </c>
      <c r="G26" s="655" t="s">
        <v>601</v>
      </c>
      <c r="H26" s="656" t="s">
        <v>602</v>
      </c>
    </row>
    <row r="27" spans="1:8" s="654" customFormat="1" ht="12.75">
      <c r="A27" s="636">
        <v>1</v>
      </c>
      <c r="B27" s="637">
        <v>2</v>
      </c>
      <c r="C27" s="637">
        <v>3</v>
      </c>
      <c r="D27" s="637">
        <v>4</v>
      </c>
      <c r="E27" s="637">
        <v>5</v>
      </c>
      <c r="F27" s="637">
        <v>6</v>
      </c>
      <c r="G27" s="637">
        <v>7</v>
      </c>
      <c r="H27" s="638">
        <v>8</v>
      </c>
    </row>
    <row r="28" spans="1:8" s="654" customFormat="1" ht="12.75">
      <c r="A28" s="657" t="s">
        <v>603</v>
      </c>
      <c r="B28" s="532" t="s">
        <v>30</v>
      </c>
      <c r="C28" s="642">
        <v>101282</v>
      </c>
      <c r="D28" s="642">
        <v>95382</v>
      </c>
      <c r="E28" s="658">
        <f>C28-D28</f>
        <v>5900</v>
      </c>
      <c r="F28" s="642">
        <v>34754</v>
      </c>
      <c r="G28" s="642">
        <v>30075</v>
      </c>
      <c r="H28" s="658">
        <f>F28-G28</f>
        <v>4679</v>
      </c>
    </row>
    <row r="29" spans="1:8" s="654" customFormat="1" ht="12.75">
      <c r="A29" s="659" t="s">
        <v>604</v>
      </c>
      <c r="B29" s="660" t="s">
        <v>32</v>
      </c>
      <c r="C29" s="642">
        <v>4304</v>
      </c>
      <c r="D29" s="642"/>
      <c r="E29" s="658">
        <f>C29-D29</f>
        <v>4304</v>
      </c>
      <c r="F29" s="642">
        <v>178</v>
      </c>
      <c r="G29" s="642"/>
      <c r="H29" s="658">
        <f>F29-G29</f>
        <v>178</v>
      </c>
    </row>
    <row r="30" spans="1:8" s="654" customFormat="1" ht="12.75">
      <c r="A30" s="659" t="s">
        <v>605</v>
      </c>
      <c r="B30" s="660" t="s">
        <v>34</v>
      </c>
      <c r="C30" s="642"/>
      <c r="D30" s="642"/>
      <c r="E30" s="658"/>
      <c r="F30" s="642"/>
      <c r="G30" s="642"/>
      <c r="H30" s="658"/>
    </row>
    <row r="31" spans="1:8" s="661" customFormat="1" ht="12.75">
      <c r="A31" s="659" t="s">
        <v>606</v>
      </c>
      <c r="B31" s="537" t="s">
        <v>36</v>
      </c>
      <c r="C31" s="642"/>
      <c r="D31" s="642"/>
      <c r="E31" s="658"/>
      <c r="F31" s="642"/>
      <c r="G31" s="642"/>
      <c r="H31" s="658"/>
    </row>
    <row r="32" spans="1:8" s="661" customFormat="1" ht="12.75">
      <c r="A32" s="659" t="s">
        <v>607</v>
      </c>
      <c r="B32" s="537" t="s">
        <v>38</v>
      </c>
      <c r="C32" s="642">
        <v>14797</v>
      </c>
      <c r="D32" s="642"/>
      <c r="E32" s="658">
        <f>C32-D32</f>
        <v>14797</v>
      </c>
      <c r="F32" s="642">
        <v>15320</v>
      </c>
      <c r="G32" s="642"/>
      <c r="H32" s="658">
        <f>F32-G32</f>
        <v>15320</v>
      </c>
    </row>
    <row r="33" spans="1:8" s="661" customFormat="1" ht="12.75">
      <c r="A33" s="659" t="s">
        <v>608</v>
      </c>
      <c r="B33" s="537" t="s">
        <v>40</v>
      </c>
      <c r="C33" s="642">
        <v>781</v>
      </c>
      <c r="D33" s="644">
        <v>4025</v>
      </c>
      <c r="E33" s="658">
        <f>C33-D33</f>
        <v>-3244</v>
      </c>
      <c r="F33" s="642">
        <v>-12</v>
      </c>
      <c r="G33" s="644">
        <v>624</v>
      </c>
      <c r="H33" s="658">
        <f>F33-G33</f>
        <v>-636</v>
      </c>
    </row>
    <row r="34" spans="1:8" s="661" customFormat="1" ht="12.75">
      <c r="A34" s="659" t="s">
        <v>609</v>
      </c>
      <c r="B34" s="537" t="s">
        <v>42</v>
      </c>
      <c r="C34" s="642">
        <v>660</v>
      </c>
      <c r="D34" s="642">
        <v>660</v>
      </c>
      <c r="E34" s="658">
        <f>C34-D34</f>
        <v>0</v>
      </c>
      <c r="F34" s="642">
        <v>1333</v>
      </c>
      <c r="G34" s="642"/>
      <c r="H34" s="658">
        <f>F34-G34</f>
        <v>1333</v>
      </c>
    </row>
    <row r="35" spans="1:8" s="661" customFormat="1" ht="12.75">
      <c r="A35" s="659" t="s">
        <v>610</v>
      </c>
      <c r="B35" s="537" t="s">
        <v>50</v>
      </c>
      <c r="C35" s="642"/>
      <c r="D35" s="642"/>
      <c r="E35" s="658"/>
      <c r="F35" s="642"/>
      <c r="G35" s="642"/>
      <c r="H35" s="658"/>
    </row>
    <row r="36" spans="1:8" s="661" customFormat="1" ht="12.75">
      <c r="A36" s="662" t="s">
        <v>611</v>
      </c>
      <c r="B36" s="537" t="s">
        <v>53</v>
      </c>
      <c r="C36" s="642"/>
      <c r="D36" s="642"/>
      <c r="E36" s="658"/>
      <c r="F36" s="642"/>
      <c r="G36" s="642"/>
      <c r="H36" s="658"/>
    </row>
    <row r="37" spans="1:8" s="629" customFormat="1" ht="12.75">
      <c r="A37" s="663" t="s">
        <v>612</v>
      </c>
      <c r="B37" s="537" t="s">
        <v>55</v>
      </c>
      <c r="C37" s="642"/>
      <c r="D37" s="642"/>
      <c r="E37" s="658"/>
      <c r="F37" s="642"/>
      <c r="G37" s="642"/>
      <c r="H37" s="658"/>
    </row>
    <row r="38" spans="1:8" s="629" customFormat="1" ht="12.75">
      <c r="A38" s="663" t="s">
        <v>613</v>
      </c>
      <c r="B38" s="537" t="s">
        <v>57</v>
      </c>
      <c r="C38" s="642"/>
      <c r="D38" s="642"/>
      <c r="E38" s="658"/>
      <c r="F38" s="642"/>
      <c r="G38" s="642"/>
      <c r="H38" s="658"/>
    </row>
    <row r="39" spans="1:8" s="629" customFormat="1" ht="12.75">
      <c r="A39" s="663" t="s">
        <v>614</v>
      </c>
      <c r="B39" s="537" t="s">
        <v>59</v>
      </c>
      <c r="C39" s="642"/>
      <c r="D39" s="642"/>
      <c r="E39" s="658">
        <f>C39-D39</f>
        <v>0</v>
      </c>
      <c r="F39" s="642"/>
      <c r="G39" s="642">
        <v>3</v>
      </c>
      <c r="H39" s="658">
        <f>F39-G39</f>
        <v>-3</v>
      </c>
    </row>
    <row r="40" spans="1:9" s="629" customFormat="1" ht="12.75">
      <c r="A40" s="663" t="s">
        <v>615</v>
      </c>
      <c r="B40" s="537" t="s">
        <v>61</v>
      </c>
      <c r="C40" s="664">
        <v>-3392</v>
      </c>
      <c r="D40" s="664">
        <v>2240</v>
      </c>
      <c r="E40" s="658">
        <f>C40-D40</f>
        <v>-5632</v>
      </c>
      <c r="F40" s="664">
        <v>6855</v>
      </c>
      <c r="G40" s="664">
        <v>3617</v>
      </c>
      <c r="H40" s="658">
        <f>F40-G40</f>
        <v>3238</v>
      </c>
      <c r="I40" s="525"/>
    </row>
    <row r="41" spans="1:9" s="629" customFormat="1" ht="13.5" thickBot="1">
      <c r="A41" s="665" t="s">
        <v>200</v>
      </c>
      <c r="B41" s="546" t="s">
        <v>63</v>
      </c>
      <c r="C41" s="666">
        <f aca="true" t="shared" si="0" ref="C41:H41">SUM(C28:C40)</f>
        <v>118432</v>
      </c>
      <c r="D41" s="666">
        <f t="shared" si="0"/>
        <v>102307</v>
      </c>
      <c r="E41" s="666">
        <f t="shared" si="0"/>
        <v>16125</v>
      </c>
      <c r="F41" s="666">
        <f t="shared" si="0"/>
        <v>58428</v>
      </c>
      <c r="G41" s="666">
        <f t="shared" si="0"/>
        <v>34319</v>
      </c>
      <c r="H41" s="667">
        <f t="shared" si="0"/>
        <v>24109</v>
      </c>
      <c r="I41" s="525"/>
    </row>
    <row r="42" spans="2:9" s="629" customFormat="1" ht="12.75">
      <c r="B42" s="668"/>
      <c r="C42" s="669"/>
      <c r="D42" s="670"/>
      <c r="F42" s="670"/>
      <c r="G42" s="670"/>
      <c r="I42" s="525"/>
    </row>
    <row r="43" spans="2:3" s="629" customFormat="1" ht="12.75">
      <c r="B43" s="668"/>
      <c r="C43" s="668"/>
    </row>
  </sheetData>
  <sheetProtection/>
  <mergeCells count="4">
    <mergeCell ref="A25:A26"/>
    <mergeCell ref="B25:B26"/>
    <mergeCell ref="C25:E25"/>
    <mergeCell ref="F25:H2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7.421875" style="689" customWidth="1"/>
    <col min="2" max="2" width="5.7109375" style="689" customWidth="1"/>
    <col min="3" max="3" width="12.57421875" style="689" customWidth="1"/>
    <col min="4" max="4" width="12.140625" style="689" customWidth="1"/>
    <col min="5" max="5" width="11.00390625" style="689" customWidth="1"/>
    <col min="6" max="6" width="11.421875" style="689" customWidth="1"/>
    <col min="7" max="9" width="12.57421875" style="689" customWidth="1"/>
    <col min="10" max="16384" width="9.140625" style="689" customWidth="1"/>
  </cols>
  <sheetData>
    <row r="1" spans="1:8" s="629" customFormat="1" ht="14.25">
      <c r="A1" s="653" t="s">
        <v>616</v>
      </c>
      <c r="B1" s="653"/>
      <c r="C1" s="653"/>
      <c r="D1" s="653"/>
      <c r="E1" s="653"/>
      <c r="F1" s="653"/>
      <c r="G1" s="653"/>
      <c r="H1" s="653"/>
    </row>
    <row r="2" spans="2:8" s="629" customFormat="1" ht="13.5" thickBot="1">
      <c r="B2" s="668"/>
      <c r="C2" s="668"/>
      <c r="H2" s="632" t="s">
        <v>617</v>
      </c>
    </row>
    <row r="3" spans="1:8" s="629" customFormat="1" ht="12.75">
      <c r="A3" s="884" t="s">
        <v>155</v>
      </c>
      <c r="B3" s="886" t="s">
        <v>25</v>
      </c>
      <c r="C3" s="886" t="s">
        <v>598</v>
      </c>
      <c r="D3" s="886"/>
      <c r="E3" s="886"/>
      <c r="F3" s="886" t="s">
        <v>599</v>
      </c>
      <c r="G3" s="886"/>
      <c r="H3" s="888"/>
    </row>
    <row r="4" spans="1:8" s="629" customFormat="1" ht="12.75">
      <c r="A4" s="885"/>
      <c r="B4" s="887"/>
      <c r="C4" s="655" t="s">
        <v>600</v>
      </c>
      <c r="D4" s="655" t="s">
        <v>601</v>
      </c>
      <c r="E4" s="655" t="s">
        <v>602</v>
      </c>
      <c r="F4" s="655" t="s">
        <v>600</v>
      </c>
      <c r="G4" s="655" t="s">
        <v>601</v>
      </c>
      <c r="H4" s="656" t="s">
        <v>602</v>
      </c>
    </row>
    <row r="5" spans="1:8" s="629" customFormat="1" ht="12.75">
      <c r="A5" s="636">
        <v>1</v>
      </c>
      <c r="B5" s="637">
        <v>2</v>
      </c>
      <c r="C5" s="637">
        <v>3</v>
      </c>
      <c r="D5" s="637">
        <v>4</v>
      </c>
      <c r="E5" s="637">
        <v>5</v>
      </c>
      <c r="F5" s="637">
        <v>6</v>
      </c>
      <c r="G5" s="637">
        <v>7</v>
      </c>
      <c r="H5" s="638">
        <v>8</v>
      </c>
    </row>
    <row r="6" spans="1:8" s="629" customFormat="1" ht="25.5">
      <c r="A6" s="657" t="s">
        <v>618</v>
      </c>
      <c r="B6" s="671" t="s">
        <v>30</v>
      </c>
      <c r="C6" s="642">
        <v>169</v>
      </c>
      <c r="D6" s="642">
        <v>4</v>
      </c>
      <c r="E6" s="672">
        <f>C6-D6</f>
        <v>165</v>
      </c>
      <c r="F6" s="642">
        <v>32</v>
      </c>
      <c r="G6" s="642"/>
      <c r="H6" s="672">
        <f>F6-G6</f>
        <v>32</v>
      </c>
    </row>
    <row r="7" spans="1:8" s="629" customFormat="1" ht="25.5">
      <c r="A7" s="659" t="s">
        <v>619</v>
      </c>
      <c r="B7" s="537" t="s">
        <v>32</v>
      </c>
      <c r="C7" s="642"/>
      <c r="D7" s="642"/>
      <c r="E7" s="672"/>
      <c r="F7" s="642"/>
      <c r="G7" s="642"/>
      <c r="H7" s="672"/>
    </row>
    <row r="8" spans="1:8" s="629" customFormat="1" ht="38.25">
      <c r="A8" s="659" t="s">
        <v>620</v>
      </c>
      <c r="B8" s="537" t="s">
        <v>34</v>
      </c>
      <c r="C8" s="642"/>
      <c r="D8" s="642"/>
      <c r="E8" s="672"/>
      <c r="F8" s="642"/>
      <c r="G8" s="642"/>
      <c r="H8" s="672"/>
    </row>
    <row r="9" spans="1:8" s="629" customFormat="1" ht="25.5">
      <c r="A9" s="659" t="s">
        <v>621</v>
      </c>
      <c r="B9" s="537" t="s">
        <v>36</v>
      </c>
      <c r="C9" s="642"/>
      <c r="D9" s="642"/>
      <c r="E9" s="672">
        <f>C9-D9</f>
        <v>0</v>
      </c>
      <c r="F9" s="642"/>
      <c r="G9" s="642"/>
      <c r="H9" s="672">
        <f>F9-G9</f>
        <v>0</v>
      </c>
    </row>
    <row r="10" spans="1:8" s="629" customFormat="1" ht="12.75">
      <c r="A10" s="659" t="s">
        <v>622</v>
      </c>
      <c r="B10" s="537" t="s">
        <v>38</v>
      </c>
      <c r="C10" s="642">
        <v>72064</v>
      </c>
      <c r="D10" s="642">
        <v>74040</v>
      </c>
      <c r="E10" s="672">
        <f>C10-D10</f>
        <v>-1976</v>
      </c>
      <c r="F10" s="642">
        <v>59519</v>
      </c>
      <c r="G10" s="642">
        <v>41996</v>
      </c>
      <c r="H10" s="672">
        <f>F10-G10</f>
        <v>17523</v>
      </c>
    </row>
    <row r="11" spans="1:8" s="629" customFormat="1" ht="38.25">
      <c r="A11" s="659" t="s">
        <v>623</v>
      </c>
      <c r="B11" s="537" t="s">
        <v>40</v>
      </c>
      <c r="C11" s="642"/>
      <c r="D11" s="643"/>
      <c r="E11" s="672"/>
      <c r="F11" s="642"/>
      <c r="G11" s="643"/>
      <c r="H11" s="672"/>
    </row>
    <row r="12" spans="1:8" s="629" customFormat="1" ht="12.75">
      <c r="A12" s="673" t="s">
        <v>624</v>
      </c>
      <c r="B12" s="537" t="s">
        <v>42</v>
      </c>
      <c r="C12" s="642"/>
      <c r="D12" s="642"/>
      <c r="E12" s="672"/>
      <c r="F12" s="642"/>
      <c r="G12" s="642"/>
      <c r="H12" s="672"/>
    </row>
    <row r="13" spans="1:8" s="629" customFormat="1" ht="12.75">
      <c r="A13" s="659" t="s">
        <v>625</v>
      </c>
      <c r="B13" s="537" t="s">
        <v>50</v>
      </c>
      <c r="C13" s="642"/>
      <c r="D13" s="642">
        <v>10230</v>
      </c>
      <c r="E13" s="672">
        <f>C13-D13</f>
        <v>-10230</v>
      </c>
      <c r="F13" s="642"/>
      <c r="G13" s="642">
        <v>6684</v>
      </c>
      <c r="H13" s="672">
        <f>F13-G13</f>
        <v>-6684</v>
      </c>
    </row>
    <row r="14" spans="1:8" s="629" customFormat="1" ht="12.75">
      <c r="A14" s="662" t="s">
        <v>626</v>
      </c>
      <c r="B14" s="537" t="s">
        <v>53</v>
      </c>
      <c r="C14" s="642"/>
      <c r="D14" s="642"/>
      <c r="E14" s="672"/>
      <c r="F14" s="642"/>
      <c r="G14" s="642"/>
      <c r="H14" s="672"/>
    </row>
    <row r="15" spans="1:8" s="629" customFormat="1" ht="12.75">
      <c r="A15" s="663" t="s">
        <v>627</v>
      </c>
      <c r="B15" s="537" t="s">
        <v>55</v>
      </c>
      <c r="C15" s="642"/>
      <c r="D15" s="642">
        <v>6876</v>
      </c>
      <c r="E15" s="672">
        <f>C15-D15</f>
        <v>-6876</v>
      </c>
      <c r="F15" s="642"/>
      <c r="G15" s="642">
        <v>3565</v>
      </c>
      <c r="H15" s="672">
        <f>F15-G15</f>
        <v>-3565</v>
      </c>
    </row>
    <row r="16" spans="1:8" s="629" customFormat="1" ht="12.75">
      <c r="A16" s="663" t="s">
        <v>628</v>
      </c>
      <c r="B16" s="537" t="s">
        <v>57</v>
      </c>
      <c r="C16" s="664"/>
      <c r="D16" s="664"/>
      <c r="E16" s="674"/>
      <c r="F16" s="664"/>
      <c r="G16" s="664"/>
      <c r="H16" s="672"/>
    </row>
    <row r="17" spans="1:8" s="629" customFormat="1" ht="13.5" thickBot="1">
      <c r="A17" s="665" t="s">
        <v>200</v>
      </c>
      <c r="B17" s="546" t="s">
        <v>59</v>
      </c>
      <c r="C17" s="666">
        <f aca="true" t="shared" si="0" ref="C17:H17">SUM(C6:C16)</f>
        <v>72233</v>
      </c>
      <c r="D17" s="666">
        <f t="shared" si="0"/>
        <v>91150</v>
      </c>
      <c r="E17" s="666">
        <f t="shared" si="0"/>
        <v>-18917</v>
      </c>
      <c r="F17" s="666">
        <f t="shared" si="0"/>
        <v>59551</v>
      </c>
      <c r="G17" s="666">
        <f t="shared" si="0"/>
        <v>52245</v>
      </c>
      <c r="H17" s="667">
        <f t="shared" si="0"/>
        <v>7306</v>
      </c>
    </row>
    <row r="18" spans="1:8" s="629" customFormat="1" ht="12.75">
      <c r="A18" s="675"/>
      <c r="B18" s="676"/>
      <c r="C18" s="677"/>
      <c r="D18" s="678"/>
      <c r="E18" s="679"/>
      <c r="F18" s="678"/>
      <c r="G18" s="678"/>
      <c r="H18" s="679"/>
    </row>
    <row r="19" spans="1:8" s="629" customFormat="1" ht="14.25">
      <c r="A19" s="680" t="s">
        <v>177</v>
      </c>
      <c r="B19" s="676"/>
      <c r="C19" s="677"/>
      <c r="D19" s="678"/>
      <c r="E19" s="678"/>
      <c r="F19" s="678"/>
      <c r="G19" s="678"/>
      <c r="H19" s="678"/>
    </row>
    <row r="20" spans="2:8" s="629" customFormat="1" ht="13.5" thickBot="1">
      <c r="B20" s="668"/>
      <c r="C20" s="668"/>
      <c r="H20" s="632" t="s">
        <v>629</v>
      </c>
    </row>
    <row r="21" spans="1:8" s="629" customFormat="1" ht="12.75">
      <c r="A21" s="884" t="s">
        <v>155</v>
      </c>
      <c r="B21" s="886" t="s">
        <v>25</v>
      </c>
      <c r="C21" s="886" t="s">
        <v>598</v>
      </c>
      <c r="D21" s="886"/>
      <c r="E21" s="886"/>
      <c r="F21" s="886" t="s">
        <v>599</v>
      </c>
      <c r="G21" s="886"/>
      <c r="H21" s="888"/>
    </row>
    <row r="22" spans="1:8" s="629" customFormat="1" ht="12.75">
      <c r="A22" s="885"/>
      <c r="B22" s="887"/>
      <c r="C22" s="655" t="s">
        <v>600</v>
      </c>
      <c r="D22" s="655" t="s">
        <v>601</v>
      </c>
      <c r="E22" s="655" t="s">
        <v>602</v>
      </c>
      <c r="F22" s="655" t="s">
        <v>600</v>
      </c>
      <c r="G22" s="655" t="s">
        <v>601</v>
      </c>
      <c r="H22" s="656" t="s">
        <v>602</v>
      </c>
    </row>
    <row r="23" spans="1:11" s="629" customFormat="1" ht="12.75">
      <c r="A23" s="636">
        <v>1</v>
      </c>
      <c r="B23" s="637">
        <v>2</v>
      </c>
      <c r="C23" s="637">
        <v>3</v>
      </c>
      <c r="D23" s="637">
        <v>4</v>
      </c>
      <c r="E23" s="637">
        <v>5</v>
      </c>
      <c r="F23" s="637">
        <v>6</v>
      </c>
      <c r="G23" s="637">
        <v>7</v>
      </c>
      <c r="H23" s="638">
        <v>8</v>
      </c>
      <c r="K23" s="668"/>
    </row>
    <row r="24" spans="1:11" s="629" customFormat="1" ht="12.75">
      <c r="A24" s="681"/>
      <c r="B24" s="671" t="s">
        <v>30</v>
      </c>
      <c r="C24" s="682"/>
      <c r="D24" s="682"/>
      <c r="E24" s="682"/>
      <c r="F24" s="682"/>
      <c r="G24" s="682"/>
      <c r="H24" s="683"/>
      <c r="K24" s="668"/>
    </row>
    <row r="25" spans="1:11" s="629" customFormat="1" ht="12.75">
      <c r="A25" s="684"/>
      <c r="B25" s="537" t="s">
        <v>32</v>
      </c>
      <c r="C25" s="685"/>
      <c r="D25" s="685"/>
      <c r="E25" s="685"/>
      <c r="F25" s="685"/>
      <c r="G25" s="685"/>
      <c r="H25" s="686"/>
      <c r="K25" s="668"/>
    </row>
    <row r="26" spans="1:11" s="629" customFormat="1" ht="12.75">
      <c r="A26" s="684"/>
      <c r="B26" s="537" t="s">
        <v>34</v>
      </c>
      <c r="C26" s="685"/>
      <c r="D26" s="685"/>
      <c r="E26" s="685"/>
      <c r="F26" s="685"/>
      <c r="G26" s="685"/>
      <c r="H26" s="686"/>
      <c r="K26" s="668"/>
    </row>
    <row r="27" spans="1:11" s="629" customFormat="1" ht="13.5" thickBot="1">
      <c r="A27" s="665" t="s">
        <v>200</v>
      </c>
      <c r="B27" s="546" t="s">
        <v>36</v>
      </c>
      <c r="C27" s="687">
        <f aca="true" t="shared" si="1" ref="C27:H27">SUM(C24:C26)</f>
        <v>0</v>
      </c>
      <c r="D27" s="687">
        <f t="shared" si="1"/>
        <v>0</v>
      </c>
      <c r="E27" s="687">
        <f t="shared" si="1"/>
        <v>0</v>
      </c>
      <c r="F27" s="687">
        <f t="shared" si="1"/>
        <v>0</v>
      </c>
      <c r="G27" s="687">
        <f t="shared" si="1"/>
        <v>0</v>
      </c>
      <c r="H27" s="688">
        <f t="shared" si="1"/>
        <v>0</v>
      </c>
      <c r="K27" s="668"/>
    </row>
  </sheetData>
  <sheetProtection/>
  <mergeCells count="8">
    <mergeCell ref="A21:A22"/>
    <mergeCell ref="B21:B22"/>
    <mergeCell ref="C21:E21"/>
    <mergeCell ref="F21:H21"/>
    <mergeCell ref="A3:A4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3"/>
  <sheetViews>
    <sheetView tabSelected="1" zoomScalePageLayoutView="0" workbookViewId="0" topLeftCell="A1">
      <selection activeCell="G45" sqref="G45"/>
    </sheetView>
  </sheetViews>
  <sheetFormatPr defaultColWidth="9.140625" defaultRowHeight="12.75"/>
  <cols>
    <col min="1" max="1" width="47.421875" style="717" customWidth="1"/>
    <col min="2" max="2" width="5.7109375" style="717" customWidth="1"/>
    <col min="3" max="3" width="12.57421875" style="717" customWidth="1"/>
    <col min="4" max="4" width="12.140625" style="717" customWidth="1"/>
    <col min="5" max="5" width="11.00390625" style="717" customWidth="1"/>
    <col min="6" max="6" width="11.421875" style="717" customWidth="1"/>
    <col min="7" max="9" width="12.57421875" style="717" customWidth="1"/>
    <col min="10" max="16384" width="9.140625" style="717" customWidth="1"/>
  </cols>
  <sheetData>
    <row r="2" spans="1:9" s="629" customFormat="1" ht="15" thickBot="1">
      <c r="A2" s="690" t="s">
        <v>630</v>
      </c>
      <c r="D2" s="668"/>
      <c r="E2" s="668"/>
      <c r="F2" s="668"/>
      <c r="G2" s="668"/>
      <c r="I2" s="632" t="s">
        <v>631</v>
      </c>
    </row>
    <row r="3" spans="1:9" s="691" customFormat="1" ht="12.75">
      <c r="A3" s="884" t="s">
        <v>155</v>
      </c>
      <c r="B3" s="886" t="s">
        <v>25</v>
      </c>
      <c r="C3" s="886" t="s">
        <v>632</v>
      </c>
      <c r="D3" s="886" t="s">
        <v>598</v>
      </c>
      <c r="E3" s="886"/>
      <c r="F3" s="886"/>
      <c r="G3" s="886" t="s">
        <v>599</v>
      </c>
      <c r="H3" s="886"/>
      <c r="I3" s="888"/>
    </row>
    <row r="4" spans="1:9" s="691" customFormat="1" ht="12.75">
      <c r="A4" s="885"/>
      <c r="B4" s="887"/>
      <c r="C4" s="887"/>
      <c r="D4" s="655" t="s">
        <v>600</v>
      </c>
      <c r="E4" s="655" t="s">
        <v>601</v>
      </c>
      <c r="F4" s="655" t="s">
        <v>602</v>
      </c>
      <c r="G4" s="655" t="s">
        <v>600</v>
      </c>
      <c r="H4" s="655" t="s">
        <v>601</v>
      </c>
      <c r="I4" s="656" t="s">
        <v>602</v>
      </c>
    </row>
    <row r="5" spans="1:9" s="691" customFormat="1" ht="12.75">
      <c r="A5" s="636">
        <v>1</v>
      </c>
      <c r="B5" s="637">
        <v>2</v>
      </c>
      <c r="C5" s="637">
        <v>3</v>
      </c>
      <c r="D5" s="637">
        <v>4</v>
      </c>
      <c r="E5" s="637">
        <v>5</v>
      </c>
      <c r="F5" s="637">
        <v>6</v>
      </c>
      <c r="G5" s="637">
        <v>7</v>
      </c>
      <c r="H5" s="637">
        <v>8</v>
      </c>
      <c r="I5" s="638">
        <v>9</v>
      </c>
    </row>
    <row r="6" spans="1:19" s="629" customFormat="1" ht="12.75">
      <c r="A6" s="692"/>
      <c r="B6" s="693" t="s">
        <v>30</v>
      </c>
      <c r="C6" s="694"/>
      <c r="D6" s="695"/>
      <c r="E6" s="695"/>
      <c r="F6" s="695"/>
      <c r="G6" s="695"/>
      <c r="H6" s="695"/>
      <c r="I6" s="696"/>
      <c r="J6" s="697"/>
      <c r="K6" s="697"/>
      <c r="L6" s="697"/>
      <c r="M6" s="697"/>
      <c r="N6" s="697"/>
      <c r="O6" s="697"/>
      <c r="P6" s="697"/>
      <c r="Q6" s="697"/>
      <c r="R6" s="697"/>
      <c r="S6" s="697"/>
    </row>
    <row r="7" spans="1:19" s="629" customFormat="1" ht="12.75">
      <c r="A7" s="698"/>
      <c r="B7" s="699" t="s">
        <v>32</v>
      </c>
      <c r="C7" s="700"/>
      <c r="D7" s="700"/>
      <c r="E7" s="700"/>
      <c r="F7" s="700"/>
      <c r="G7" s="700"/>
      <c r="H7" s="700"/>
      <c r="I7" s="701"/>
      <c r="J7" s="697"/>
      <c r="K7" s="697"/>
      <c r="L7" s="697"/>
      <c r="M7" s="697"/>
      <c r="N7" s="697"/>
      <c r="O7" s="697"/>
      <c r="P7" s="697"/>
      <c r="Q7" s="697"/>
      <c r="R7" s="697"/>
      <c r="S7" s="697"/>
    </row>
    <row r="8" spans="1:19" s="629" customFormat="1" ht="12.75">
      <c r="A8" s="698"/>
      <c r="B8" s="699" t="s">
        <v>34</v>
      </c>
      <c r="C8" s="700"/>
      <c r="D8" s="700"/>
      <c r="E8" s="700"/>
      <c r="F8" s="700"/>
      <c r="G8" s="700"/>
      <c r="H8" s="700"/>
      <c r="I8" s="701"/>
      <c r="J8" s="697"/>
      <c r="K8" s="697"/>
      <c r="L8" s="697"/>
      <c r="M8" s="697"/>
      <c r="N8" s="697"/>
      <c r="O8" s="697"/>
      <c r="P8" s="697"/>
      <c r="Q8" s="697"/>
      <c r="R8" s="697"/>
      <c r="S8" s="697"/>
    </row>
    <row r="9" spans="1:19" s="629" customFormat="1" ht="12.75">
      <c r="A9" s="698"/>
      <c r="B9" s="699" t="s">
        <v>36</v>
      </c>
      <c r="C9" s="700"/>
      <c r="D9" s="700"/>
      <c r="E9" s="700"/>
      <c r="F9" s="700"/>
      <c r="G9" s="700"/>
      <c r="H9" s="700"/>
      <c r="I9" s="701"/>
      <c r="J9" s="697"/>
      <c r="K9" s="697"/>
      <c r="L9" s="697"/>
      <c r="M9" s="697"/>
      <c r="N9" s="697"/>
      <c r="O9" s="697"/>
      <c r="P9" s="697"/>
      <c r="Q9" s="697"/>
      <c r="R9" s="697"/>
      <c r="S9" s="697"/>
    </row>
    <row r="10" spans="1:19" s="707" customFormat="1" ht="13.5" thickBot="1">
      <c r="A10" s="702" t="s">
        <v>200</v>
      </c>
      <c r="B10" s="703" t="s">
        <v>38</v>
      </c>
      <c r="C10" s="704">
        <f>SUM(C6:C9)</f>
        <v>0</v>
      </c>
      <c r="D10" s="704">
        <f aca="true" t="shared" si="0" ref="D10:I10">SUM(D6:D9)</f>
        <v>0</v>
      </c>
      <c r="E10" s="704">
        <f t="shared" si="0"/>
        <v>0</v>
      </c>
      <c r="F10" s="704">
        <f t="shared" si="0"/>
        <v>0</v>
      </c>
      <c r="G10" s="704">
        <f t="shared" si="0"/>
        <v>0</v>
      </c>
      <c r="H10" s="704">
        <f t="shared" si="0"/>
        <v>0</v>
      </c>
      <c r="I10" s="705">
        <f t="shared" si="0"/>
        <v>0</v>
      </c>
      <c r="J10" s="706"/>
      <c r="K10" s="706"/>
      <c r="L10" s="706"/>
      <c r="M10" s="706"/>
      <c r="N10" s="706"/>
      <c r="O10" s="706"/>
      <c r="P10" s="706"/>
      <c r="Q10" s="706"/>
      <c r="R10" s="706"/>
      <c r="S10" s="706"/>
    </row>
    <row r="11" spans="1:19" s="629" customFormat="1" ht="12.75">
      <c r="A11" s="697"/>
      <c r="B11" s="697"/>
      <c r="C11" s="708"/>
      <c r="D11" s="709"/>
      <c r="E11" s="709"/>
      <c r="F11" s="709"/>
      <c r="G11" s="709"/>
      <c r="H11" s="709"/>
      <c r="I11" s="709"/>
      <c r="J11" s="697"/>
      <c r="K11" s="697"/>
      <c r="L11" s="697"/>
      <c r="M11" s="697"/>
      <c r="N11" s="697"/>
      <c r="O11" s="697"/>
      <c r="P11" s="697"/>
      <c r="Q11" s="697"/>
      <c r="R11" s="697"/>
      <c r="S11" s="697"/>
    </row>
    <row r="12" spans="1:19" s="629" customFormat="1" ht="12.75">
      <c r="A12" s="697"/>
      <c r="B12" s="697"/>
      <c r="C12" s="697"/>
      <c r="D12" s="710"/>
      <c r="E12" s="710"/>
      <c r="F12" s="710"/>
      <c r="G12" s="710"/>
      <c r="H12" s="710"/>
      <c r="I12" s="710"/>
      <c r="J12" s="697"/>
      <c r="K12" s="697"/>
      <c r="L12" s="697"/>
      <c r="M12" s="697"/>
      <c r="N12" s="697"/>
      <c r="O12" s="697"/>
      <c r="P12" s="697"/>
      <c r="Q12" s="697"/>
      <c r="R12" s="697"/>
      <c r="S12" s="697"/>
    </row>
    <row r="13" spans="1:19" s="629" customFormat="1" ht="14.25">
      <c r="A13" s="711" t="s">
        <v>633</v>
      </c>
      <c r="B13" s="711"/>
      <c r="C13" s="711"/>
      <c r="D13" s="711"/>
      <c r="E13" s="711"/>
      <c r="F13" s="711"/>
      <c r="G13" s="711"/>
      <c r="H13" s="711"/>
      <c r="I13" s="711"/>
      <c r="J13" s="697"/>
      <c r="K13" s="697"/>
      <c r="L13" s="697"/>
      <c r="M13" s="697"/>
      <c r="N13" s="697"/>
      <c r="O13" s="697"/>
      <c r="P13" s="697"/>
      <c r="Q13" s="697"/>
      <c r="R13" s="697"/>
      <c r="S13" s="697"/>
    </row>
    <row r="14" spans="1:19" s="629" customFormat="1" ht="13.5" thickBot="1">
      <c r="A14" s="697"/>
      <c r="B14" s="697"/>
      <c r="C14" s="697"/>
      <c r="D14" s="710"/>
      <c r="E14" s="710"/>
      <c r="F14" s="710"/>
      <c r="G14" s="710"/>
      <c r="I14" s="712" t="s">
        <v>634</v>
      </c>
      <c r="J14" s="697"/>
      <c r="K14" s="697"/>
      <c r="L14" s="697"/>
      <c r="M14" s="697"/>
      <c r="N14" s="697"/>
      <c r="O14" s="697"/>
      <c r="P14" s="697"/>
      <c r="Q14" s="697"/>
      <c r="R14" s="697"/>
      <c r="S14" s="697"/>
    </row>
    <row r="15" spans="1:15" s="691" customFormat="1" ht="12.75">
      <c r="A15" s="884" t="s">
        <v>155</v>
      </c>
      <c r="B15" s="886" t="s">
        <v>25</v>
      </c>
      <c r="C15" s="886" t="s">
        <v>635</v>
      </c>
      <c r="D15" s="886" t="s">
        <v>598</v>
      </c>
      <c r="E15" s="886"/>
      <c r="F15" s="886"/>
      <c r="G15" s="886" t="s">
        <v>599</v>
      </c>
      <c r="H15" s="886"/>
      <c r="I15" s="888"/>
      <c r="J15" s="713"/>
      <c r="K15" s="713"/>
      <c r="L15" s="713"/>
      <c r="M15" s="713"/>
      <c r="N15" s="713"/>
      <c r="O15" s="713"/>
    </row>
    <row r="16" spans="1:15" s="691" customFormat="1" ht="12.75">
      <c r="A16" s="885"/>
      <c r="B16" s="887"/>
      <c r="C16" s="887"/>
      <c r="D16" s="655" t="s">
        <v>600</v>
      </c>
      <c r="E16" s="655" t="s">
        <v>601</v>
      </c>
      <c r="F16" s="655" t="s">
        <v>602</v>
      </c>
      <c r="G16" s="655" t="s">
        <v>600</v>
      </c>
      <c r="H16" s="655" t="s">
        <v>601</v>
      </c>
      <c r="I16" s="656" t="s">
        <v>602</v>
      </c>
      <c r="J16" s="713"/>
      <c r="K16" s="713"/>
      <c r="L16" s="713"/>
      <c r="M16" s="713"/>
      <c r="N16" s="713"/>
      <c r="O16" s="713"/>
    </row>
    <row r="17" spans="1:15" s="691" customFormat="1" ht="12.75">
      <c r="A17" s="636">
        <v>1</v>
      </c>
      <c r="B17" s="637">
        <v>2</v>
      </c>
      <c r="C17" s="637">
        <v>3</v>
      </c>
      <c r="D17" s="637">
        <v>4</v>
      </c>
      <c r="E17" s="637">
        <v>5</v>
      </c>
      <c r="F17" s="637">
        <v>6</v>
      </c>
      <c r="G17" s="637">
        <v>7</v>
      </c>
      <c r="H17" s="637">
        <v>8</v>
      </c>
      <c r="I17" s="638">
        <v>9</v>
      </c>
      <c r="J17" s="713"/>
      <c r="K17" s="713"/>
      <c r="L17" s="713"/>
      <c r="M17" s="713"/>
      <c r="N17" s="713"/>
      <c r="O17" s="713"/>
    </row>
    <row r="18" spans="1:19" s="629" customFormat="1" ht="12.75">
      <c r="A18" s="714"/>
      <c r="B18" s="693" t="s">
        <v>30</v>
      </c>
      <c r="C18" s="695"/>
      <c r="D18" s="695"/>
      <c r="E18" s="695"/>
      <c r="F18" s="695"/>
      <c r="G18" s="695"/>
      <c r="H18" s="695"/>
      <c r="I18" s="696"/>
      <c r="J18" s="697"/>
      <c r="K18" s="697"/>
      <c r="L18" s="697"/>
      <c r="M18" s="697"/>
      <c r="N18" s="697"/>
      <c r="O18" s="697"/>
      <c r="P18" s="697"/>
      <c r="Q18" s="697"/>
      <c r="R18" s="697"/>
      <c r="S18" s="697"/>
    </row>
    <row r="19" spans="1:19" s="629" customFormat="1" ht="12.75">
      <c r="A19" s="715"/>
      <c r="B19" s="699" t="s">
        <v>32</v>
      </c>
      <c r="C19" s="700"/>
      <c r="D19" s="700"/>
      <c r="E19" s="700"/>
      <c r="F19" s="700"/>
      <c r="G19" s="700"/>
      <c r="H19" s="700"/>
      <c r="I19" s="701"/>
      <c r="J19" s="697"/>
      <c r="K19" s="697"/>
      <c r="L19" s="697"/>
      <c r="M19" s="697"/>
      <c r="N19" s="697"/>
      <c r="O19" s="697"/>
      <c r="P19" s="697"/>
      <c r="Q19" s="697"/>
      <c r="R19" s="697"/>
      <c r="S19" s="697"/>
    </row>
    <row r="20" spans="1:19" s="629" customFormat="1" ht="12.75">
      <c r="A20" s="715"/>
      <c r="B20" s="699" t="s">
        <v>34</v>
      </c>
      <c r="C20" s="700"/>
      <c r="D20" s="700"/>
      <c r="E20" s="700"/>
      <c r="F20" s="700"/>
      <c r="G20" s="700"/>
      <c r="H20" s="700"/>
      <c r="I20" s="701"/>
      <c r="J20" s="697"/>
      <c r="K20" s="697"/>
      <c r="L20" s="697"/>
      <c r="M20" s="697"/>
      <c r="N20" s="697"/>
      <c r="O20" s="697"/>
      <c r="P20" s="697"/>
      <c r="Q20" s="697"/>
      <c r="R20" s="697"/>
      <c r="S20" s="697"/>
    </row>
    <row r="21" spans="1:19" s="629" customFormat="1" ht="12.75">
      <c r="A21" s="715"/>
      <c r="B21" s="699" t="s">
        <v>36</v>
      </c>
      <c r="C21" s="700"/>
      <c r="D21" s="700"/>
      <c r="E21" s="700"/>
      <c r="F21" s="700"/>
      <c r="G21" s="700"/>
      <c r="H21" s="700"/>
      <c r="I21" s="701"/>
      <c r="J21" s="697"/>
      <c r="K21" s="697"/>
      <c r="L21" s="697"/>
      <c r="M21" s="697"/>
      <c r="N21" s="697"/>
      <c r="O21" s="697"/>
      <c r="P21" s="697"/>
      <c r="Q21" s="697"/>
      <c r="R21" s="697"/>
      <c r="S21" s="697"/>
    </row>
    <row r="22" spans="1:19" s="707" customFormat="1" ht="13.5" thickBot="1">
      <c r="A22" s="716" t="s">
        <v>200</v>
      </c>
      <c r="B22" s="703" t="s">
        <v>38</v>
      </c>
      <c r="C22" s="704">
        <f>SUM(C18:C21)</f>
        <v>0</v>
      </c>
      <c r="D22" s="704">
        <f aca="true" t="shared" si="1" ref="D22:I22">SUM(D18:D21)</f>
        <v>0</v>
      </c>
      <c r="E22" s="704">
        <f t="shared" si="1"/>
        <v>0</v>
      </c>
      <c r="F22" s="704">
        <f t="shared" si="1"/>
        <v>0</v>
      </c>
      <c r="G22" s="704">
        <f t="shared" si="1"/>
        <v>0</v>
      </c>
      <c r="H22" s="704">
        <f t="shared" si="1"/>
        <v>0</v>
      </c>
      <c r="I22" s="705">
        <f t="shared" si="1"/>
        <v>0</v>
      </c>
      <c r="J22" s="706"/>
      <c r="K22" s="706"/>
      <c r="L22" s="706"/>
      <c r="M22" s="706"/>
      <c r="N22" s="706"/>
      <c r="O22" s="706"/>
      <c r="P22" s="706"/>
      <c r="Q22" s="706"/>
      <c r="R22" s="706"/>
      <c r="S22" s="706"/>
    </row>
    <row r="23" spans="1:19" s="629" customFormat="1" ht="12.75">
      <c r="A23" s="697"/>
      <c r="B23" s="697"/>
      <c r="C23" s="697"/>
      <c r="D23" s="710"/>
      <c r="E23" s="710"/>
      <c r="F23" s="710"/>
      <c r="G23" s="710"/>
      <c r="H23" s="710"/>
      <c r="I23" s="710"/>
      <c r="J23" s="697"/>
      <c r="K23" s="697"/>
      <c r="L23" s="697"/>
      <c r="M23" s="697"/>
      <c r="N23" s="697"/>
      <c r="O23" s="697"/>
      <c r="P23" s="697"/>
      <c r="Q23" s="697"/>
      <c r="R23" s="697"/>
      <c r="S23" s="697"/>
    </row>
  </sheetData>
  <sheetProtection/>
  <mergeCells count="10">
    <mergeCell ref="G3:I3"/>
    <mergeCell ref="A15:A16"/>
    <mergeCell ref="B15:B16"/>
    <mergeCell ref="C15:C16"/>
    <mergeCell ref="D15:F15"/>
    <mergeCell ref="G15:I15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22">
      <selection activeCell="E124" sqref="E124"/>
    </sheetView>
  </sheetViews>
  <sheetFormatPr defaultColWidth="9.140625" defaultRowHeight="12.75"/>
  <cols>
    <col min="1" max="1" width="4.7109375" style="718" customWidth="1"/>
    <col min="2" max="2" width="3.421875" style="719" customWidth="1"/>
    <col min="3" max="3" width="52.00390625" style="720" customWidth="1"/>
    <col min="4" max="4" width="6.421875" style="763" customWidth="1"/>
    <col min="5" max="5" width="24.00390625" style="763" customWidth="1"/>
    <col min="6" max="6" width="23.421875" style="718" customWidth="1"/>
    <col min="7" max="7" width="22.28125" style="718" customWidth="1"/>
    <col min="8" max="8" width="24.00390625" style="718" customWidth="1"/>
    <col min="9" max="16384" width="9.140625" style="718" customWidth="1"/>
  </cols>
  <sheetData>
    <row r="1" spans="4:5" ht="12.75">
      <c r="D1" s="721"/>
      <c r="E1" s="721"/>
    </row>
    <row r="2" spans="3:5" ht="12.75">
      <c r="C2" s="718"/>
      <c r="D2" s="721"/>
      <c r="E2" s="721"/>
    </row>
    <row r="3" spans="1:7" ht="12.75" customHeight="1">
      <c r="A3" s="653" t="s">
        <v>636</v>
      </c>
      <c r="B3" s="722"/>
      <c r="C3" s="722"/>
      <c r="D3" s="722"/>
      <c r="E3" s="722"/>
      <c r="F3" s="722"/>
      <c r="G3" s="411"/>
    </row>
    <row r="4" spans="2:8" ht="12.75" customHeight="1">
      <c r="B4" s="723"/>
      <c r="C4" s="724"/>
      <c r="D4" s="725"/>
      <c r="E4" s="725"/>
      <c r="H4" s="726" t="s">
        <v>637</v>
      </c>
    </row>
    <row r="5" spans="2:8" ht="12.75" customHeight="1">
      <c r="B5" s="723"/>
      <c r="C5" s="724"/>
      <c r="D5" s="725"/>
      <c r="E5" s="725"/>
      <c r="H5" s="727" t="s">
        <v>638</v>
      </c>
    </row>
    <row r="6" spans="4:5" ht="13.5" thickBot="1">
      <c r="D6" s="721"/>
      <c r="E6" s="721"/>
    </row>
    <row r="7" spans="2:8" ht="60.75" thickBot="1">
      <c r="B7" s="728"/>
      <c r="C7" s="729" t="s">
        <v>155</v>
      </c>
      <c r="D7" s="729" t="s">
        <v>25</v>
      </c>
      <c r="E7" s="730" t="s">
        <v>639</v>
      </c>
      <c r="F7" s="730" t="s">
        <v>640</v>
      </c>
      <c r="G7" s="730" t="s">
        <v>641</v>
      </c>
      <c r="H7" s="731" t="s">
        <v>642</v>
      </c>
    </row>
    <row r="8" spans="2:8" ht="36" customHeight="1">
      <c r="B8" s="732" t="s">
        <v>643</v>
      </c>
      <c r="C8" s="733" t="s">
        <v>644</v>
      </c>
      <c r="D8" s="734">
        <v>10</v>
      </c>
      <c r="E8" s="735"/>
      <c r="F8" s="736"/>
      <c r="G8" s="736"/>
      <c r="H8" s="737"/>
    </row>
    <row r="9" spans="2:8" ht="28.5">
      <c r="B9" s="738" t="s">
        <v>645</v>
      </c>
      <c r="C9" s="739" t="s">
        <v>646</v>
      </c>
      <c r="D9" s="734">
        <v>20</v>
      </c>
      <c r="E9" s="735"/>
      <c r="F9" s="736"/>
      <c r="G9" s="736"/>
      <c r="H9" s="737"/>
    </row>
    <row r="10" spans="2:8" ht="28.5">
      <c r="B10" s="738" t="s">
        <v>647</v>
      </c>
      <c r="C10" s="739" t="s">
        <v>648</v>
      </c>
      <c r="D10" s="734">
        <v>30</v>
      </c>
      <c r="E10" s="735"/>
      <c r="F10" s="736"/>
      <c r="G10" s="736"/>
      <c r="H10" s="737"/>
    </row>
    <row r="11" spans="2:8" ht="42.75">
      <c r="B11" s="740" t="s">
        <v>649</v>
      </c>
      <c r="C11" s="739" t="s">
        <v>650</v>
      </c>
      <c r="D11" s="741">
        <v>40</v>
      </c>
      <c r="E11" s="742"/>
      <c r="F11" s="743"/>
      <c r="G11" s="743"/>
      <c r="H11" s="744"/>
    </row>
    <row r="12" spans="2:8" ht="71.25">
      <c r="B12" s="740" t="s">
        <v>651</v>
      </c>
      <c r="C12" s="739" t="s">
        <v>652</v>
      </c>
      <c r="D12" s="741">
        <v>50</v>
      </c>
      <c r="E12" s="742"/>
      <c r="F12" s="743"/>
      <c r="G12" s="743"/>
      <c r="H12" s="744"/>
    </row>
    <row r="13" spans="2:8" ht="48.75" customHeight="1">
      <c r="B13" s="745" t="s">
        <v>653</v>
      </c>
      <c r="C13" s="733" t="s">
        <v>654</v>
      </c>
      <c r="D13" s="741">
        <v>60</v>
      </c>
      <c r="E13" s="742"/>
      <c r="F13" s="743"/>
      <c r="G13" s="743"/>
      <c r="H13" s="744"/>
    </row>
    <row r="14" spans="2:8" ht="14.25">
      <c r="B14" s="740" t="s">
        <v>655</v>
      </c>
      <c r="C14" s="739" t="s">
        <v>656</v>
      </c>
      <c r="D14" s="741">
        <v>70</v>
      </c>
      <c r="E14" s="742"/>
      <c r="F14" s="743"/>
      <c r="G14" s="743"/>
      <c r="H14" s="744"/>
    </row>
    <row r="15" spans="2:8" ht="28.5">
      <c r="B15" s="740" t="s">
        <v>657</v>
      </c>
      <c r="C15" s="739" t="s">
        <v>658</v>
      </c>
      <c r="D15" s="741">
        <v>80</v>
      </c>
      <c r="E15" s="742"/>
      <c r="F15" s="743"/>
      <c r="G15" s="743"/>
      <c r="H15" s="744"/>
    </row>
    <row r="16" spans="2:8" ht="18.75" customHeight="1">
      <c r="B16" s="740" t="s">
        <v>655</v>
      </c>
      <c r="C16" s="739" t="s">
        <v>659</v>
      </c>
      <c r="D16" s="741">
        <v>90</v>
      </c>
      <c r="E16" s="742"/>
      <c r="F16" s="743"/>
      <c r="G16" s="743"/>
      <c r="H16" s="744"/>
    </row>
    <row r="17" spans="2:8" ht="19.5" customHeight="1">
      <c r="B17" s="740" t="s">
        <v>657</v>
      </c>
      <c r="C17" s="739" t="s">
        <v>660</v>
      </c>
      <c r="D17" s="741">
        <v>100</v>
      </c>
      <c r="E17" s="742"/>
      <c r="F17" s="743"/>
      <c r="G17" s="743"/>
      <c r="H17" s="744"/>
    </row>
    <row r="18" spans="2:8" ht="18" customHeight="1">
      <c r="B18" s="740" t="s">
        <v>655</v>
      </c>
      <c r="C18" s="739" t="s">
        <v>661</v>
      </c>
      <c r="D18" s="741">
        <v>110</v>
      </c>
      <c r="E18" s="742"/>
      <c r="F18" s="743"/>
      <c r="G18" s="743"/>
      <c r="H18" s="744"/>
    </row>
    <row r="19" spans="2:8" ht="33" customHeight="1">
      <c r="B19" s="740" t="s">
        <v>657</v>
      </c>
      <c r="C19" s="739" t="s">
        <v>662</v>
      </c>
      <c r="D19" s="741">
        <v>120</v>
      </c>
      <c r="E19" s="742"/>
      <c r="F19" s="743"/>
      <c r="G19" s="743"/>
      <c r="H19" s="744"/>
    </row>
    <row r="20" spans="2:8" ht="42.75" customHeight="1">
      <c r="B20" s="740" t="s">
        <v>655</v>
      </c>
      <c r="C20" s="739" t="s">
        <v>663</v>
      </c>
      <c r="D20" s="741">
        <v>130</v>
      </c>
      <c r="E20" s="742"/>
      <c r="F20" s="743"/>
      <c r="G20" s="743"/>
      <c r="H20" s="744"/>
    </row>
    <row r="21" spans="2:8" ht="42.75" customHeight="1">
      <c r="B21" s="745" t="s">
        <v>664</v>
      </c>
      <c r="C21" s="733" t="s">
        <v>665</v>
      </c>
      <c r="D21" s="741">
        <v>140</v>
      </c>
      <c r="E21" s="742"/>
      <c r="F21" s="743"/>
      <c r="G21" s="743"/>
      <c r="H21" s="744"/>
    </row>
    <row r="22" spans="2:8" ht="42.75" customHeight="1">
      <c r="B22" s="740" t="s">
        <v>666</v>
      </c>
      <c r="C22" s="739" t="s">
        <v>667</v>
      </c>
      <c r="D22" s="741">
        <v>150</v>
      </c>
      <c r="E22" s="742"/>
      <c r="F22" s="743"/>
      <c r="G22" s="743"/>
      <c r="H22" s="744"/>
    </row>
    <row r="23" spans="2:8" ht="33" customHeight="1">
      <c r="B23" s="740" t="s">
        <v>668</v>
      </c>
      <c r="C23" s="739" t="s">
        <v>669</v>
      </c>
      <c r="D23" s="741">
        <v>160</v>
      </c>
      <c r="E23" s="742"/>
      <c r="F23" s="743"/>
      <c r="G23" s="743"/>
      <c r="H23" s="744"/>
    </row>
    <row r="24" spans="2:8" ht="72" customHeight="1">
      <c r="B24" s="740" t="s">
        <v>670</v>
      </c>
      <c r="C24" s="739" t="s">
        <v>671</v>
      </c>
      <c r="D24" s="741">
        <v>170</v>
      </c>
      <c r="E24" s="742"/>
      <c r="F24" s="743"/>
      <c r="G24" s="743"/>
      <c r="H24" s="744"/>
    </row>
    <row r="25" spans="2:8" ht="30" customHeight="1">
      <c r="B25" s="740" t="s">
        <v>481</v>
      </c>
      <c r="C25" s="746" t="s">
        <v>672</v>
      </c>
      <c r="D25" s="741">
        <v>180</v>
      </c>
      <c r="E25" s="742"/>
      <c r="F25" s="743"/>
      <c r="G25" s="743"/>
      <c r="H25" s="744"/>
    </row>
    <row r="26" spans="2:8" ht="23.25" customHeight="1">
      <c r="B26" s="745" t="s">
        <v>523</v>
      </c>
      <c r="C26" s="746" t="s">
        <v>673</v>
      </c>
      <c r="D26" s="741">
        <v>190</v>
      </c>
      <c r="E26" s="742"/>
      <c r="F26" s="743"/>
      <c r="G26" s="743"/>
      <c r="H26" s="744"/>
    </row>
    <row r="27" spans="2:8" ht="30.75" thickBot="1">
      <c r="B27" s="747" t="s">
        <v>474</v>
      </c>
      <c r="C27" s="733" t="s">
        <v>674</v>
      </c>
      <c r="D27" s="748">
        <v>200</v>
      </c>
      <c r="E27" s="749"/>
      <c r="F27" s="750"/>
      <c r="G27" s="750"/>
      <c r="H27" s="751"/>
    </row>
    <row r="28" spans="2:8" ht="15.75" thickBot="1">
      <c r="B28" s="728"/>
      <c r="C28" s="729" t="s">
        <v>675</v>
      </c>
      <c r="D28" s="752">
        <v>210</v>
      </c>
      <c r="E28" s="753">
        <f>SUM(E8,E13,E21,E25:E27)</f>
        <v>0</v>
      </c>
      <c r="F28" s="753">
        <f>SUM(F8,F13,F21,F25:F27)</f>
        <v>0</v>
      </c>
      <c r="G28" s="753">
        <f>SUM(G8,G13,G21,G25:G27)</f>
        <v>0</v>
      </c>
      <c r="H28" s="753">
        <f>SUM(H8,H13,H21,H25:H27)</f>
        <v>0</v>
      </c>
    </row>
    <row r="29" spans="4:5" ht="12.75">
      <c r="D29" s="721"/>
      <c r="E29" s="721"/>
    </row>
    <row r="30" spans="4:5" ht="12.75">
      <c r="D30" s="721"/>
      <c r="E30" s="721"/>
    </row>
    <row r="31" s="717" customFormat="1" ht="12.75"/>
    <row r="32" spans="2:6" s="754" customFormat="1" ht="15">
      <c r="B32" s="755"/>
      <c r="C32" s="755" t="s">
        <v>676</v>
      </c>
      <c r="D32" s="756"/>
      <c r="E32" s="889" t="s">
        <v>677</v>
      </c>
      <c r="F32" s="889"/>
    </row>
    <row r="33" spans="2:6" s="754" customFormat="1" ht="15">
      <c r="B33" s="757"/>
      <c r="C33" s="758"/>
      <c r="E33" s="890" t="s">
        <v>678</v>
      </c>
      <c r="F33" s="890"/>
    </row>
    <row r="34" spans="2:3" s="754" customFormat="1" ht="15">
      <c r="B34" s="757"/>
      <c r="C34" s="758"/>
    </row>
    <row r="35" spans="2:5" s="754" customFormat="1" ht="15">
      <c r="B35" s="757"/>
      <c r="C35" s="758"/>
      <c r="D35" s="759" t="s">
        <v>679</v>
      </c>
      <c r="E35" s="760"/>
    </row>
    <row r="36" spans="2:5" s="754" customFormat="1" ht="15">
      <c r="B36" s="757"/>
      <c r="D36" s="761"/>
      <c r="E36" s="760"/>
    </row>
    <row r="37" spans="2:6" s="754" customFormat="1" ht="15">
      <c r="B37" s="757"/>
      <c r="C37" s="757" t="s">
        <v>680</v>
      </c>
      <c r="D37" s="762"/>
      <c r="E37" s="891" t="s">
        <v>681</v>
      </c>
      <c r="F37" s="891"/>
    </row>
    <row r="38" spans="2:6" s="754" customFormat="1" ht="15">
      <c r="B38" s="757"/>
      <c r="C38" s="758"/>
      <c r="E38" s="890" t="s">
        <v>678</v>
      </c>
      <c r="F38" s="890"/>
    </row>
    <row r="39" s="717" customFormat="1" ht="12.75"/>
    <row r="40" spans="2:5" ht="12.75">
      <c r="B40" s="718"/>
      <c r="C40" s="718"/>
      <c r="D40" s="718"/>
      <c r="E40" s="718"/>
    </row>
    <row r="41" spans="2:5" ht="12.75">
      <c r="B41" s="718"/>
      <c r="C41" s="718"/>
      <c r="D41" s="718"/>
      <c r="E41" s="718"/>
    </row>
    <row r="42" spans="2:5" ht="12.75">
      <c r="B42" s="718"/>
      <c r="C42" s="718"/>
      <c r="D42" s="718"/>
      <c r="E42" s="718"/>
    </row>
    <row r="43" spans="2:5" ht="12.75">
      <c r="B43" s="718"/>
      <c r="C43" s="718"/>
      <c r="D43" s="718"/>
      <c r="E43" s="718"/>
    </row>
    <row r="44" spans="4:5" ht="12.75">
      <c r="D44" s="721"/>
      <c r="E44" s="721"/>
    </row>
    <row r="45" spans="4:5" ht="12.75">
      <c r="D45" s="721"/>
      <c r="E45" s="721"/>
    </row>
    <row r="46" spans="4:5" ht="12.75">
      <c r="D46" s="721"/>
      <c r="E46" s="721"/>
    </row>
    <row r="47" spans="4:5" ht="12.75">
      <c r="D47" s="721"/>
      <c r="E47" s="721"/>
    </row>
    <row r="48" spans="4:5" ht="12.75">
      <c r="D48" s="721"/>
      <c r="E48" s="721"/>
    </row>
    <row r="49" spans="4:5" ht="12.75">
      <c r="D49" s="721"/>
      <c r="E49" s="721"/>
    </row>
    <row r="50" spans="4:5" ht="12.75">
      <c r="D50" s="721"/>
      <c r="E50" s="721"/>
    </row>
    <row r="51" spans="4:5" ht="12.75">
      <c r="D51" s="721"/>
      <c r="E51" s="721"/>
    </row>
    <row r="52" spans="4:5" ht="12.75">
      <c r="D52" s="721"/>
      <c r="E52" s="721"/>
    </row>
    <row r="53" spans="4:5" ht="12.75">
      <c r="D53" s="721"/>
      <c r="E53" s="721"/>
    </row>
    <row r="54" spans="4:5" ht="12.75">
      <c r="D54" s="721"/>
      <c r="E54" s="721"/>
    </row>
    <row r="55" spans="4:5" ht="12.75">
      <c r="D55" s="721"/>
      <c r="E55" s="721"/>
    </row>
    <row r="56" spans="4:5" ht="12.75">
      <c r="D56" s="721"/>
      <c r="E56" s="721"/>
    </row>
    <row r="57" spans="4:5" ht="12.75">
      <c r="D57" s="721"/>
      <c r="E57" s="721"/>
    </row>
    <row r="58" spans="4:5" ht="12.75">
      <c r="D58" s="721"/>
      <c r="E58" s="721"/>
    </row>
    <row r="59" spans="4:5" ht="12.75">
      <c r="D59" s="721"/>
      <c r="E59" s="721"/>
    </row>
    <row r="60" spans="4:5" ht="12.75">
      <c r="D60" s="721"/>
      <c r="E60" s="721"/>
    </row>
    <row r="61" spans="4:5" ht="12.75">
      <c r="D61" s="721"/>
      <c r="E61" s="721"/>
    </row>
    <row r="62" spans="4:5" ht="12.75">
      <c r="D62" s="721"/>
      <c r="E62" s="721"/>
    </row>
    <row r="63" spans="4:5" ht="12.75">
      <c r="D63" s="721"/>
      <c r="E63" s="721"/>
    </row>
    <row r="64" spans="4:5" ht="12.75">
      <c r="D64" s="721"/>
      <c r="E64" s="721"/>
    </row>
    <row r="65" spans="4:5" ht="12.75">
      <c r="D65" s="721"/>
      <c r="E65" s="721"/>
    </row>
    <row r="66" spans="4:5" ht="12.75">
      <c r="D66" s="721"/>
      <c r="E66" s="721"/>
    </row>
    <row r="67" spans="4:5" ht="12.75">
      <c r="D67" s="721"/>
      <c r="E67" s="721"/>
    </row>
    <row r="68" spans="4:5" ht="12.75">
      <c r="D68" s="721"/>
      <c r="E68" s="721"/>
    </row>
    <row r="69" spans="4:5" ht="12.75">
      <c r="D69" s="721"/>
      <c r="E69" s="721"/>
    </row>
    <row r="70" spans="4:5" ht="12.75">
      <c r="D70" s="721"/>
      <c r="E70" s="721"/>
    </row>
    <row r="71" spans="4:5" ht="12.75">
      <c r="D71" s="721"/>
      <c r="E71" s="721"/>
    </row>
    <row r="72" spans="4:5" ht="12.75">
      <c r="D72" s="721"/>
      <c r="E72" s="721"/>
    </row>
    <row r="73" spans="4:5" ht="12.75">
      <c r="D73" s="721"/>
      <c r="E73" s="721"/>
    </row>
    <row r="74" spans="4:5" ht="12.75">
      <c r="D74" s="721"/>
      <c r="E74" s="721"/>
    </row>
    <row r="75" spans="4:5" ht="12.75">
      <c r="D75" s="721"/>
      <c r="E75" s="721"/>
    </row>
    <row r="76" spans="4:5" ht="12.75">
      <c r="D76" s="721"/>
      <c r="E76" s="721"/>
    </row>
    <row r="77" spans="4:5" ht="12.75">
      <c r="D77" s="721"/>
      <c r="E77" s="721"/>
    </row>
    <row r="78" spans="4:5" ht="12.75">
      <c r="D78" s="721"/>
      <c r="E78" s="721"/>
    </row>
    <row r="79" spans="4:5" ht="12.75">
      <c r="D79" s="721"/>
      <c r="E79" s="721"/>
    </row>
    <row r="80" spans="4:5" ht="12.75">
      <c r="D80" s="721"/>
      <c r="E80" s="721"/>
    </row>
    <row r="81" spans="4:5" ht="12.75">
      <c r="D81" s="721"/>
      <c r="E81" s="721"/>
    </row>
    <row r="82" spans="4:5" ht="12.75">
      <c r="D82" s="721"/>
      <c r="E82" s="721"/>
    </row>
    <row r="83" spans="4:5" ht="12.75">
      <c r="D83" s="721"/>
      <c r="E83" s="721"/>
    </row>
    <row r="84" spans="4:5" ht="12.75">
      <c r="D84" s="721"/>
      <c r="E84" s="721"/>
    </row>
    <row r="85" spans="4:5" ht="12.75">
      <c r="D85" s="721"/>
      <c r="E85" s="721"/>
    </row>
    <row r="86" spans="4:5" ht="12.75">
      <c r="D86" s="721"/>
      <c r="E86" s="721"/>
    </row>
    <row r="87" spans="4:5" ht="12.75">
      <c r="D87" s="721"/>
      <c r="E87" s="721"/>
    </row>
    <row r="88" spans="4:5" ht="12.75">
      <c r="D88" s="721"/>
      <c r="E88" s="721"/>
    </row>
    <row r="89" spans="4:5" ht="12.75">
      <c r="D89" s="721"/>
      <c r="E89" s="721"/>
    </row>
    <row r="90" spans="4:5" ht="12.75">
      <c r="D90" s="721"/>
      <c r="E90" s="721"/>
    </row>
    <row r="91" spans="4:5" ht="12.75">
      <c r="D91" s="721"/>
      <c r="E91" s="721"/>
    </row>
    <row r="92" spans="4:5" ht="12.75">
      <c r="D92" s="721"/>
      <c r="E92" s="721"/>
    </row>
    <row r="93" spans="4:5" ht="12.75">
      <c r="D93" s="721"/>
      <c r="E93" s="721"/>
    </row>
    <row r="94" spans="4:5" ht="12.75">
      <c r="D94" s="721"/>
      <c r="E94" s="721"/>
    </row>
    <row r="95" spans="4:5" ht="12.75">
      <c r="D95" s="721"/>
      <c r="E95" s="721"/>
    </row>
    <row r="96" spans="4:5" ht="12.75">
      <c r="D96" s="721"/>
      <c r="E96" s="721"/>
    </row>
    <row r="97" spans="4:5" ht="12.75">
      <c r="D97" s="721"/>
      <c r="E97" s="721"/>
    </row>
    <row r="98" spans="4:5" ht="12.75">
      <c r="D98" s="721"/>
      <c r="E98" s="721"/>
    </row>
    <row r="99" spans="4:5" ht="12.75">
      <c r="D99" s="721"/>
      <c r="E99" s="721"/>
    </row>
    <row r="100" spans="4:5" ht="12.75">
      <c r="D100" s="721"/>
      <c r="E100" s="721"/>
    </row>
    <row r="101" spans="4:5" ht="12.75">
      <c r="D101" s="721"/>
      <c r="E101" s="721"/>
    </row>
    <row r="102" spans="4:5" ht="12.75">
      <c r="D102" s="721"/>
      <c r="E102" s="721"/>
    </row>
    <row r="103" spans="4:5" ht="12.75">
      <c r="D103" s="721"/>
      <c r="E103" s="721"/>
    </row>
    <row r="104" spans="4:5" ht="12.75">
      <c r="D104" s="721"/>
      <c r="E104" s="721"/>
    </row>
    <row r="105" spans="4:5" ht="12.75">
      <c r="D105" s="721"/>
      <c r="E105" s="721"/>
    </row>
    <row r="106" spans="4:5" ht="12.75">
      <c r="D106" s="721"/>
      <c r="E106" s="721"/>
    </row>
    <row r="107" spans="4:5" ht="12.75">
      <c r="D107" s="721"/>
      <c r="E107" s="721"/>
    </row>
    <row r="108" spans="4:5" ht="12.75">
      <c r="D108" s="721"/>
      <c r="E108" s="721"/>
    </row>
    <row r="109" spans="4:5" ht="12.75">
      <c r="D109" s="721"/>
      <c r="E109" s="721"/>
    </row>
    <row r="110" spans="4:5" ht="12.75">
      <c r="D110" s="721"/>
      <c r="E110" s="721"/>
    </row>
    <row r="111" spans="4:5" ht="12.75">
      <c r="D111" s="721"/>
      <c r="E111" s="721"/>
    </row>
    <row r="112" spans="4:5" ht="12.75">
      <c r="D112" s="721"/>
      <c r="E112" s="721"/>
    </row>
    <row r="113" spans="4:5" ht="12.75">
      <c r="D113" s="721"/>
      <c r="E113" s="721"/>
    </row>
    <row r="114" spans="4:5" ht="12.75">
      <c r="D114" s="721"/>
      <c r="E114" s="721"/>
    </row>
    <row r="115" spans="4:5" ht="12.75">
      <c r="D115" s="721"/>
      <c r="E115" s="721"/>
    </row>
    <row r="116" spans="4:5" ht="12.75">
      <c r="D116" s="721"/>
      <c r="E116" s="721"/>
    </row>
    <row r="117" spans="4:5" ht="12.75">
      <c r="D117" s="721"/>
      <c r="E117" s="721"/>
    </row>
    <row r="118" spans="4:5" ht="12.75">
      <c r="D118" s="721"/>
      <c r="E118" s="721"/>
    </row>
    <row r="119" spans="4:5" ht="12.75">
      <c r="D119" s="721"/>
      <c r="E119" s="721"/>
    </row>
    <row r="120" spans="4:5" ht="12.75">
      <c r="D120" s="721"/>
      <c r="E120" s="721"/>
    </row>
    <row r="121" spans="4:5" ht="12.75">
      <c r="D121" s="721"/>
      <c r="E121" s="721"/>
    </row>
    <row r="122" spans="4:5" ht="12.75">
      <c r="D122" s="721"/>
      <c r="E122" s="721"/>
    </row>
    <row r="123" spans="4:5" ht="12.75">
      <c r="D123" s="721"/>
      <c r="E123" s="721"/>
    </row>
    <row r="124" spans="4:5" ht="12.75">
      <c r="D124" s="721"/>
      <c r="E124" s="721"/>
    </row>
    <row r="125" spans="4:5" ht="12.75">
      <c r="D125" s="721"/>
      <c r="E125" s="721"/>
    </row>
    <row r="126" spans="4:5" ht="12.75">
      <c r="D126" s="721"/>
      <c r="E126" s="721"/>
    </row>
    <row r="127" spans="4:5" ht="12.75">
      <c r="D127" s="721"/>
      <c r="E127" s="721"/>
    </row>
    <row r="128" spans="4:5" ht="12.75">
      <c r="D128" s="721"/>
      <c r="E128" s="721"/>
    </row>
    <row r="129" spans="4:5" ht="12.75">
      <c r="D129" s="721"/>
      <c r="E129" s="721"/>
    </row>
    <row r="130" spans="4:5" ht="12.75">
      <c r="D130" s="721"/>
      <c r="E130" s="721"/>
    </row>
    <row r="131" spans="4:5" ht="12.75">
      <c r="D131" s="721"/>
      <c r="E131" s="721"/>
    </row>
    <row r="132" spans="4:5" ht="12.75">
      <c r="D132" s="721"/>
      <c r="E132" s="721"/>
    </row>
    <row r="133" spans="4:5" ht="12.75">
      <c r="D133" s="721"/>
      <c r="E133" s="721"/>
    </row>
    <row r="134" spans="4:5" ht="12.75">
      <c r="D134" s="721"/>
      <c r="E134" s="721"/>
    </row>
    <row r="135" spans="4:5" ht="12.75">
      <c r="D135" s="721"/>
      <c r="E135" s="721"/>
    </row>
    <row r="136" spans="4:5" ht="12.75">
      <c r="D136" s="721"/>
      <c r="E136" s="721"/>
    </row>
    <row r="137" spans="4:5" ht="12.75">
      <c r="D137" s="721"/>
      <c r="E137" s="721"/>
    </row>
    <row r="138" spans="4:5" ht="12.75">
      <c r="D138" s="721"/>
      <c r="E138" s="721"/>
    </row>
    <row r="139" spans="4:5" ht="12.75">
      <c r="D139" s="721"/>
      <c r="E139" s="721"/>
    </row>
    <row r="140" spans="4:5" ht="12.75">
      <c r="D140" s="721"/>
      <c r="E140" s="721"/>
    </row>
    <row r="141" spans="4:5" ht="12.75">
      <c r="D141" s="721"/>
      <c r="E141" s="721"/>
    </row>
    <row r="142" spans="4:5" ht="12.75">
      <c r="D142" s="721"/>
      <c r="E142" s="721"/>
    </row>
    <row r="143" spans="4:5" ht="12.75">
      <c r="D143" s="721"/>
      <c r="E143" s="721"/>
    </row>
    <row r="144" spans="4:5" ht="12.75">
      <c r="D144" s="721"/>
      <c r="E144" s="721"/>
    </row>
    <row r="145" spans="4:5" ht="12.75">
      <c r="D145" s="721"/>
      <c r="E145" s="721"/>
    </row>
    <row r="146" spans="4:5" ht="12.75">
      <c r="D146" s="721"/>
      <c r="E146" s="721"/>
    </row>
    <row r="147" spans="4:5" ht="12.75">
      <c r="D147" s="721"/>
      <c r="E147" s="721"/>
    </row>
    <row r="148" spans="4:5" ht="12.75">
      <c r="D148" s="721"/>
      <c r="E148" s="721"/>
    </row>
    <row r="149" spans="4:5" ht="12.75">
      <c r="D149" s="721"/>
      <c r="E149" s="721"/>
    </row>
    <row r="150" spans="4:5" ht="12.75">
      <c r="D150" s="721"/>
      <c r="E150" s="721"/>
    </row>
    <row r="151" spans="4:5" ht="12.75">
      <c r="D151" s="721"/>
      <c r="E151" s="721"/>
    </row>
    <row r="152" spans="4:5" ht="12.75">
      <c r="D152" s="721"/>
      <c r="E152" s="721"/>
    </row>
    <row r="153" spans="4:5" ht="12.75">
      <c r="D153" s="721"/>
      <c r="E153" s="721"/>
    </row>
    <row r="154" spans="4:5" ht="12.75">
      <c r="D154" s="721"/>
      <c r="E154" s="721"/>
    </row>
    <row r="155" spans="4:5" ht="12.75">
      <c r="D155" s="721"/>
      <c r="E155" s="721"/>
    </row>
    <row r="156" spans="4:5" ht="12.75">
      <c r="D156" s="721"/>
      <c r="E156" s="721"/>
    </row>
    <row r="157" spans="4:5" ht="12.75">
      <c r="D157" s="721"/>
      <c r="E157" s="721"/>
    </row>
    <row r="158" spans="4:5" ht="12.75">
      <c r="D158" s="721"/>
      <c r="E158" s="721"/>
    </row>
    <row r="159" spans="4:5" ht="12.75">
      <c r="D159" s="721"/>
      <c r="E159" s="721"/>
    </row>
    <row r="160" spans="4:5" ht="12.75">
      <c r="D160" s="721"/>
      <c r="E160" s="721"/>
    </row>
    <row r="161" spans="4:5" ht="12.75">
      <c r="D161" s="721"/>
      <c r="E161" s="721"/>
    </row>
    <row r="162" spans="4:5" ht="12.75">
      <c r="D162" s="721"/>
      <c r="E162" s="721"/>
    </row>
    <row r="163" spans="4:5" ht="12.75">
      <c r="D163" s="721"/>
      <c r="E163" s="721"/>
    </row>
    <row r="164" spans="4:5" ht="12.75">
      <c r="D164" s="721"/>
      <c r="E164" s="721"/>
    </row>
    <row r="165" spans="4:5" ht="12.75">
      <c r="D165" s="721"/>
      <c r="E165" s="721"/>
    </row>
    <row r="166" spans="4:5" ht="12.75">
      <c r="D166" s="721"/>
      <c r="E166" s="721"/>
    </row>
    <row r="167" spans="4:5" ht="12.75">
      <c r="D167" s="721"/>
      <c r="E167" s="721"/>
    </row>
    <row r="168" spans="4:5" ht="12.75">
      <c r="D168" s="721"/>
      <c r="E168" s="721"/>
    </row>
    <row r="169" spans="4:5" ht="12.75">
      <c r="D169" s="721"/>
      <c r="E169" s="721"/>
    </row>
    <row r="170" spans="4:5" ht="12.75">
      <c r="D170" s="721"/>
      <c r="E170" s="721"/>
    </row>
    <row r="171" spans="4:5" ht="12.75">
      <c r="D171" s="721"/>
      <c r="E171" s="721"/>
    </row>
    <row r="172" spans="4:5" ht="12.75">
      <c r="D172" s="721"/>
      <c r="E172" s="721"/>
    </row>
    <row r="173" spans="4:5" ht="12.75">
      <c r="D173" s="721"/>
      <c r="E173" s="721"/>
    </row>
    <row r="174" spans="4:5" ht="12.75">
      <c r="D174" s="721"/>
      <c r="E174" s="721"/>
    </row>
    <row r="175" spans="4:5" ht="12.75">
      <c r="D175" s="721"/>
      <c r="E175" s="721"/>
    </row>
    <row r="176" spans="4:5" ht="12.75">
      <c r="D176" s="721"/>
      <c r="E176" s="721"/>
    </row>
    <row r="177" spans="4:5" ht="12.75">
      <c r="D177" s="721"/>
      <c r="E177" s="721"/>
    </row>
    <row r="178" spans="4:5" ht="12.75">
      <c r="D178" s="721"/>
      <c r="E178" s="721"/>
    </row>
    <row r="179" spans="4:5" ht="12.75">
      <c r="D179" s="721"/>
      <c r="E179" s="721"/>
    </row>
    <row r="180" spans="4:5" ht="12.75">
      <c r="D180" s="721"/>
      <c r="E180" s="721"/>
    </row>
    <row r="181" spans="4:5" ht="12.75">
      <c r="D181" s="721"/>
      <c r="E181" s="721"/>
    </row>
    <row r="182" spans="4:5" ht="12.75">
      <c r="D182" s="721"/>
      <c r="E182" s="721"/>
    </row>
    <row r="183" spans="4:5" ht="12.75">
      <c r="D183" s="721"/>
      <c r="E183" s="721"/>
    </row>
    <row r="184" spans="4:5" ht="12.75">
      <c r="D184" s="721"/>
      <c r="E184" s="721"/>
    </row>
    <row r="185" spans="4:5" ht="12.75">
      <c r="D185" s="721"/>
      <c r="E185" s="721"/>
    </row>
    <row r="186" spans="4:5" ht="12.75">
      <c r="D186" s="721"/>
      <c r="E186" s="721"/>
    </row>
    <row r="187" spans="4:5" ht="12.75">
      <c r="D187" s="721"/>
      <c r="E187" s="721"/>
    </row>
    <row r="188" spans="4:5" ht="12.75">
      <c r="D188" s="721"/>
      <c r="E188" s="721"/>
    </row>
    <row r="189" spans="4:5" ht="12.75">
      <c r="D189" s="721"/>
      <c r="E189" s="721"/>
    </row>
    <row r="190" spans="4:5" ht="12.75">
      <c r="D190" s="721"/>
      <c r="E190" s="721"/>
    </row>
    <row r="191" spans="4:5" ht="12.75">
      <c r="D191" s="721"/>
      <c r="E191" s="721"/>
    </row>
    <row r="192" spans="4:5" ht="12.75">
      <c r="D192" s="721"/>
      <c r="E192" s="721"/>
    </row>
    <row r="193" spans="4:5" ht="12.75">
      <c r="D193" s="721"/>
      <c r="E193" s="721"/>
    </row>
  </sheetData>
  <sheetProtection/>
  <mergeCells count="4">
    <mergeCell ref="E32:F32"/>
    <mergeCell ref="E33:F33"/>
    <mergeCell ref="E37:F37"/>
    <mergeCell ref="E38:F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6">
      <selection activeCell="A16" sqref="A1:IV16384"/>
    </sheetView>
  </sheetViews>
  <sheetFormatPr defaultColWidth="9.140625" defaultRowHeight="12.75"/>
  <cols>
    <col min="1" max="1" width="67.7109375" style="906" bestFit="1" customWidth="1"/>
    <col min="2" max="2" width="4.00390625" style="910" bestFit="1" customWidth="1"/>
    <col min="3" max="4" width="22.421875" style="910" customWidth="1"/>
    <col min="5" max="16384" width="9.140625" style="910" customWidth="1"/>
  </cols>
  <sheetData>
    <row r="1" spans="1:4" s="911" customFormat="1" ht="34.5" customHeight="1">
      <c r="A1" s="38" t="s">
        <v>88</v>
      </c>
      <c r="B1" s="39" t="s">
        <v>25</v>
      </c>
      <c r="C1" s="40" t="s">
        <v>89</v>
      </c>
      <c r="D1" s="61" t="s">
        <v>27</v>
      </c>
    </row>
    <row r="2" spans="1:4" s="911" customFormat="1" ht="12.75">
      <c r="A2" s="893">
        <v>1</v>
      </c>
      <c r="B2" s="894" t="s">
        <v>90</v>
      </c>
      <c r="C2" s="894">
        <v>3</v>
      </c>
      <c r="D2" s="895">
        <v>4</v>
      </c>
    </row>
    <row r="3" spans="1:4" s="911" customFormat="1" ht="12.75">
      <c r="A3" s="62" t="s">
        <v>91</v>
      </c>
      <c r="B3" s="43"/>
      <c r="C3" s="63"/>
      <c r="D3" s="64"/>
    </row>
    <row r="4" spans="1:4" s="911" customFormat="1" ht="12.75">
      <c r="A4" s="896" t="s">
        <v>92</v>
      </c>
      <c r="B4" s="897" t="s">
        <v>93</v>
      </c>
      <c r="C4" s="902">
        <v>1095340</v>
      </c>
      <c r="D4" s="912">
        <v>1095340</v>
      </c>
    </row>
    <row r="5" spans="1:4" s="911" customFormat="1" ht="12.75">
      <c r="A5" s="896" t="s">
        <v>94</v>
      </c>
      <c r="B5" s="897" t="s">
        <v>95</v>
      </c>
      <c r="C5" s="902"/>
      <c r="D5" s="899"/>
    </row>
    <row r="6" spans="1:4" s="911" customFormat="1" ht="12.75">
      <c r="A6" s="896" t="s">
        <v>96</v>
      </c>
      <c r="B6" s="897" t="s">
        <v>97</v>
      </c>
      <c r="C6" s="902">
        <v>711057</v>
      </c>
      <c r="D6" s="899">
        <v>711057</v>
      </c>
    </row>
    <row r="7" spans="1:4" s="911" customFormat="1" ht="12.75">
      <c r="A7" s="896" t="s">
        <v>98</v>
      </c>
      <c r="B7" s="897" t="s">
        <v>99</v>
      </c>
      <c r="C7" s="902">
        <v>116828</v>
      </c>
      <c r="D7" s="899">
        <v>148362</v>
      </c>
    </row>
    <row r="8" spans="1:4" s="911" customFormat="1" ht="12.75">
      <c r="A8" s="896" t="s">
        <v>100</v>
      </c>
      <c r="B8" s="897" t="s">
        <v>101</v>
      </c>
      <c r="C8" s="902">
        <v>19959</v>
      </c>
      <c r="D8" s="899">
        <v>23707</v>
      </c>
    </row>
    <row r="9" spans="1:4" s="911" customFormat="1" ht="12.75">
      <c r="A9" s="896" t="s">
        <v>102</v>
      </c>
      <c r="B9" s="897" t="s">
        <v>103</v>
      </c>
      <c r="C9" s="900">
        <f>C10+C11+C12</f>
        <v>0</v>
      </c>
      <c r="D9" s="900">
        <f>D10+D11+D12</f>
        <v>0</v>
      </c>
    </row>
    <row r="10" spans="1:4" s="911" customFormat="1" ht="12.75">
      <c r="A10" s="896"/>
      <c r="B10" s="903">
        <v>291</v>
      </c>
      <c r="C10" s="900"/>
      <c r="D10" s="904"/>
    </row>
    <row r="11" spans="1:4" s="911" customFormat="1" ht="12.75">
      <c r="A11" s="896"/>
      <c r="B11" s="903">
        <v>292</v>
      </c>
      <c r="C11" s="900"/>
      <c r="D11" s="904"/>
    </row>
    <row r="12" spans="1:4" s="911" customFormat="1" ht="12.75">
      <c r="A12" s="901"/>
      <c r="B12" s="903">
        <v>293</v>
      </c>
      <c r="C12" s="902"/>
      <c r="D12" s="899"/>
    </row>
    <row r="13" spans="1:4" s="911" customFormat="1" ht="12.75">
      <c r="A13" s="65" t="s">
        <v>104</v>
      </c>
      <c r="B13" s="46" t="s">
        <v>105</v>
      </c>
      <c r="C13" s="47">
        <f>SUM(C4:C9)</f>
        <v>1943184</v>
      </c>
      <c r="D13" s="48">
        <f>SUM(D4:D9)</f>
        <v>1978466</v>
      </c>
    </row>
    <row r="14" spans="1:4" s="911" customFormat="1" ht="12.75">
      <c r="A14" s="62" t="s">
        <v>106</v>
      </c>
      <c r="B14" s="43"/>
      <c r="C14" s="63"/>
      <c r="D14" s="66"/>
    </row>
    <row r="15" spans="1:4" s="911" customFormat="1" ht="12.75">
      <c r="A15" s="896" t="s">
        <v>107</v>
      </c>
      <c r="B15" s="897" t="s">
        <v>108</v>
      </c>
      <c r="C15" s="902">
        <v>0</v>
      </c>
      <c r="D15" s="899">
        <v>0</v>
      </c>
    </row>
    <row r="16" spans="1:4" s="911" customFormat="1" ht="12.75">
      <c r="A16" s="896" t="s">
        <v>109</v>
      </c>
      <c r="B16" s="897" t="s">
        <v>110</v>
      </c>
      <c r="C16" s="902"/>
      <c r="D16" s="899"/>
    </row>
    <row r="17" spans="1:4" s="911" customFormat="1" ht="12.75">
      <c r="A17" s="896" t="s">
        <v>111</v>
      </c>
      <c r="B17" s="897" t="s">
        <v>112</v>
      </c>
      <c r="C17" s="902"/>
      <c r="D17" s="899"/>
    </row>
    <row r="18" spans="1:4" s="911" customFormat="1" ht="12.75">
      <c r="A18" s="896" t="s">
        <v>113</v>
      </c>
      <c r="B18" s="897" t="s">
        <v>114</v>
      </c>
      <c r="C18" s="902"/>
      <c r="D18" s="899"/>
    </row>
    <row r="19" spans="1:4" s="911" customFormat="1" ht="12.75">
      <c r="A19" s="896" t="s">
        <v>115</v>
      </c>
      <c r="B19" s="897" t="s">
        <v>116</v>
      </c>
      <c r="C19" s="900">
        <f>C20+C21+C22</f>
        <v>0</v>
      </c>
      <c r="D19" s="900">
        <f>D20+D21+D22</f>
        <v>0</v>
      </c>
    </row>
    <row r="20" spans="1:4" s="911" customFormat="1" ht="12.75">
      <c r="A20" s="896"/>
      <c r="B20" s="903">
        <v>351</v>
      </c>
      <c r="C20" s="900"/>
      <c r="D20" s="904"/>
    </row>
    <row r="21" spans="1:4" s="911" customFormat="1" ht="12.75">
      <c r="A21" s="896"/>
      <c r="B21" s="903">
        <v>352</v>
      </c>
      <c r="C21" s="900"/>
      <c r="D21" s="904"/>
    </row>
    <row r="22" spans="1:4" s="911" customFormat="1" ht="12.75">
      <c r="A22" s="896"/>
      <c r="B22" s="903">
        <v>353</v>
      </c>
      <c r="C22" s="902"/>
      <c r="D22" s="899"/>
    </row>
    <row r="23" spans="1:4" s="911" customFormat="1" ht="12.75">
      <c r="A23" s="65" t="s">
        <v>117</v>
      </c>
      <c r="B23" s="46" t="s">
        <v>118</v>
      </c>
      <c r="C23" s="47">
        <f>SUM(C15:C19)</f>
        <v>0</v>
      </c>
      <c r="D23" s="48">
        <f>SUM(D15:D19)</f>
        <v>0</v>
      </c>
    </row>
    <row r="24" spans="1:4" s="911" customFormat="1" ht="12.75">
      <c r="A24" s="65" t="s">
        <v>119</v>
      </c>
      <c r="B24" s="43"/>
      <c r="C24" s="63"/>
      <c r="D24" s="66"/>
    </row>
    <row r="25" spans="1:4" s="911" customFormat="1" ht="12.75">
      <c r="A25" s="896" t="s">
        <v>120</v>
      </c>
      <c r="B25" s="897" t="s">
        <v>121</v>
      </c>
      <c r="C25" s="899">
        <v>24890</v>
      </c>
      <c r="D25" s="899">
        <v>51643</v>
      </c>
    </row>
    <row r="26" spans="1:4" s="911" customFormat="1" ht="12.75">
      <c r="A26" s="896" t="s">
        <v>122</v>
      </c>
      <c r="B26" s="897" t="s">
        <v>123</v>
      </c>
      <c r="C26" s="899"/>
      <c r="D26" s="899"/>
    </row>
    <row r="27" spans="1:4" s="911" customFormat="1" ht="12.75">
      <c r="A27" s="896" t="s">
        <v>124</v>
      </c>
      <c r="B27" s="897" t="s">
        <v>125</v>
      </c>
      <c r="C27" s="899">
        <v>2491068</v>
      </c>
      <c r="D27" s="899">
        <v>2035980</v>
      </c>
    </row>
    <row r="28" spans="1:4" s="911" customFormat="1" ht="12.75">
      <c r="A28" s="896" t="s">
        <v>126</v>
      </c>
      <c r="B28" s="897" t="s">
        <v>127</v>
      </c>
      <c r="C28" s="899">
        <v>2387</v>
      </c>
      <c r="D28" s="899">
        <v>5808</v>
      </c>
    </row>
    <row r="29" spans="1:4" s="911" customFormat="1" ht="12.75">
      <c r="A29" s="896" t="s">
        <v>128</v>
      </c>
      <c r="B29" s="897" t="s">
        <v>129</v>
      </c>
      <c r="C29" s="899">
        <v>5186</v>
      </c>
      <c r="D29" s="899">
        <v>7254</v>
      </c>
    </row>
    <row r="30" spans="1:4" s="911" customFormat="1" ht="25.5">
      <c r="A30" s="913" t="s">
        <v>130</v>
      </c>
      <c r="B30" s="897" t="s">
        <v>131</v>
      </c>
      <c r="C30" s="899">
        <v>1713</v>
      </c>
      <c r="D30" s="899">
        <v>2822</v>
      </c>
    </row>
    <row r="31" spans="1:4" s="911" customFormat="1" ht="25.5">
      <c r="A31" s="913" t="s">
        <v>132</v>
      </c>
      <c r="B31" s="897" t="s">
        <v>133</v>
      </c>
      <c r="C31" s="899">
        <v>8044</v>
      </c>
      <c r="D31" s="899">
        <v>8238</v>
      </c>
    </row>
    <row r="32" spans="1:4" s="911" customFormat="1" ht="12.75">
      <c r="A32" s="913" t="s">
        <v>134</v>
      </c>
      <c r="B32" s="897" t="s">
        <v>135</v>
      </c>
      <c r="C32" s="899">
        <v>45903</v>
      </c>
      <c r="D32" s="899">
        <v>81049</v>
      </c>
    </row>
    <row r="33" spans="1:4" s="911" customFormat="1" ht="12.75">
      <c r="A33" s="913" t="s">
        <v>136</v>
      </c>
      <c r="B33" s="897" t="s">
        <v>137</v>
      </c>
      <c r="C33" s="899"/>
      <c r="D33" s="899">
        <v>134</v>
      </c>
    </row>
    <row r="34" spans="1:4" s="911" customFormat="1" ht="12.75">
      <c r="A34" s="913" t="s">
        <v>138</v>
      </c>
      <c r="B34" s="897" t="s">
        <v>139</v>
      </c>
      <c r="C34" s="899"/>
      <c r="D34" s="899"/>
    </row>
    <row r="35" spans="1:4" s="911" customFormat="1" ht="12.75">
      <c r="A35" s="913" t="s">
        <v>140</v>
      </c>
      <c r="B35" s="897" t="s">
        <v>141</v>
      </c>
      <c r="C35" s="899"/>
      <c r="D35" s="899"/>
    </row>
    <row r="36" spans="1:4" s="911" customFormat="1" ht="12.75">
      <c r="A36" s="913" t="s">
        <v>142</v>
      </c>
      <c r="B36" s="897" t="s">
        <v>143</v>
      </c>
      <c r="C36" s="900">
        <f>SUM(C37:C39)</f>
        <v>585</v>
      </c>
      <c r="D36" s="904">
        <f>SUM(D37:D39)</f>
        <v>994</v>
      </c>
    </row>
    <row r="37" spans="1:4" s="911" customFormat="1" ht="12.75">
      <c r="A37" s="901" t="s">
        <v>144</v>
      </c>
      <c r="B37" s="897" t="s">
        <v>145</v>
      </c>
      <c r="C37" s="899"/>
      <c r="D37" s="899"/>
    </row>
    <row r="38" spans="1:4" s="911" customFormat="1" ht="12.75">
      <c r="A38" s="901" t="s">
        <v>79</v>
      </c>
      <c r="B38" s="897" t="s">
        <v>146</v>
      </c>
      <c r="C38" s="899">
        <v>585</v>
      </c>
      <c r="D38" s="899">
        <v>994</v>
      </c>
    </row>
    <row r="39" spans="1:4" s="911" customFormat="1" ht="12.75">
      <c r="A39" s="901"/>
      <c r="B39" s="897" t="s">
        <v>147</v>
      </c>
      <c r="C39" s="902"/>
      <c r="D39" s="899"/>
    </row>
    <row r="40" spans="1:4" s="911" customFormat="1" ht="14.25">
      <c r="A40" s="45" t="s">
        <v>148</v>
      </c>
      <c r="B40" s="897" t="s">
        <v>149</v>
      </c>
      <c r="C40" s="47">
        <f>SUM(C25:C36)</f>
        <v>2579776</v>
      </c>
      <c r="D40" s="48">
        <f>SUM(D25:D36)</f>
        <v>2193922</v>
      </c>
    </row>
    <row r="41" spans="1:4" s="911" customFormat="1" ht="15.75" thickBot="1">
      <c r="A41" s="53" t="s">
        <v>150</v>
      </c>
      <c r="B41" s="914" t="s">
        <v>151</v>
      </c>
      <c r="C41" s="766">
        <f>SUM(C40,C23,C13)</f>
        <v>4522960</v>
      </c>
      <c r="D41" s="55">
        <f>SUM(D40,D23,D13)</f>
        <v>4172388</v>
      </c>
    </row>
    <row r="42" spans="1:4" s="911" customFormat="1" ht="16.5" customHeight="1">
      <c r="A42" s="915"/>
      <c r="B42" s="916"/>
      <c r="C42" s="917"/>
      <c r="D42" s="917"/>
    </row>
    <row r="43" ht="12.75">
      <c r="A43" s="910"/>
    </row>
    <row r="44" ht="12.75">
      <c r="A44" s="910"/>
    </row>
    <row r="45" ht="12.75">
      <c r="A45" s="910"/>
    </row>
    <row r="46" ht="12.75">
      <c r="A46" s="910"/>
    </row>
    <row r="47" spans="1:4" ht="15">
      <c r="A47" s="57" t="s">
        <v>84</v>
      </c>
      <c r="B47" s="780" t="s">
        <v>686</v>
      </c>
      <c r="C47" s="781"/>
      <c r="D47" s="781"/>
    </row>
    <row r="48" spans="1:4" ht="15">
      <c r="A48" s="57"/>
      <c r="B48" s="782" t="s">
        <v>85</v>
      </c>
      <c r="C48" s="783"/>
      <c r="D48" s="783"/>
    </row>
    <row r="49" spans="1:4" ht="15">
      <c r="A49" s="57" t="s">
        <v>86</v>
      </c>
      <c r="B49" s="58"/>
      <c r="C49" s="59"/>
      <c r="D49" s="909"/>
    </row>
    <row r="50" spans="1:4" ht="15">
      <c r="A50" s="57" t="s">
        <v>87</v>
      </c>
      <c r="B50" s="780" t="s">
        <v>685</v>
      </c>
      <c r="C50" s="784"/>
      <c r="D50" s="784"/>
    </row>
    <row r="51" spans="1:4" ht="15">
      <c r="A51" s="58"/>
      <c r="B51" s="782" t="s">
        <v>85</v>
      </c>
      <c r="C51" s="783"/>
      <c r="D51" s="783"/>
    </row>
    <row r="55" ht="14.25">
      <c r="A55" s="67"/>
    </row>
    <row r="56" ht="14.25">
      <c r="A56" s="67"/>
    </row>
    <row r="57" ht="15">
      <c r="A57" s="60"/>
    </row>
    <row r="59" ht="14.25">
      <c r="A59" s="67"/>
    </row>
    <row r="60" ht="14.25">
      <c r="A60" s="67"/>
    </row>
    <row r="61" ht="15">
      <c r="A61" s="60"/>
    </row>
    <row r="62" ht="14.25">
      <c r="A62" s="68"/>
    </row>
    <row r="67" ht="12.75">
      <c r="A67" s="69"/>
    </row>
    <row r="68" ht="12.75">
      <c r="A68" s="69"/>
    </row>
    <row r="69" ht="14.25">
      <c r="A69" s="68"/>
    </row>
    <row r="72" ht="12.75">
      <c r="A72" s="69"/>
    </row>
    <row r="73" ht="14.25">
      <c r="A73" s="67"/>
    </row>
    <row r="74" ht="12.75">
      <c r="A74" s="70"/>
    </row>
    <row r="75" ht="15">
      <c r="A75" s="60"/>
    </row>
    <row r="76" ht="14.25">
      <c r="A76" s="68"/>
    </row>
    <row r="83" ht="12.75">
      <c r="A83" s="69"/>
    </row>
    <row r="84" ht="12.75">
      <c r="A84" s="69"/>
    </row>
    <row r="86" ht="14.25">
      <c r="A86" s="68"/>
    </row>
    <row r="87" ht="12.75">
      <c r="A87" s="918"/>
    </row>
    <row r="88" ht="12.75">
      <c r="A88" s="918"/>
    </row>
    <row r="89" ht="12.75">
      <c r="A89" s="918"/>
    </row>
    <row r="90" ht="12.75">
      <c r="A90" s="918"/>
    </row>
    <row r="91" ht="12.75">
      <c r="A91" s="918"/>
    </row>
    <row r="92" ht="12.75">
      <c r="A92" s="918"/>
    </row>
    <row r="93" ht="12.75">
      <c r="A93" s="918"/>
    </row>
    <row r="94" ht="12.75">
      <c r="A94" s="918"/>
    </row>
    <row r="95" ht="12.75">
      <c r="A95" s="918"/>
    </row>
    <row r="96" ht="12.75">
      <c r="A96" s="918"/>
    </row>
    <row r="97" ht="12.75">
      <c r="A97" s="918"/>
    </row>
    <row r="98" ht="12.75">
      <c r="A98" s="918"/>
    </row>
    <row r="99" ht="12.75">
      <c r="A99" s="918"/>
    </row>
    <row r="100" ht="12.75">
      <c r="A100" s="918"/>
    </row>
    <row r="101" ht="12.75">
      <c r="A101" s="918"/>
    </row>
    <row r="102" ht="12.75">
      <c r="A102" s="918"/>
    </row>
    <row r="103" ht="12.75">
      <c r="A103" s="69"/>
    </row>
    <row r="104" ht="12.75">
      <c r="A104" s="69"/>
    </row>
    <row r="105" ht="12.75">
      <c r="A105" s="918"/>
    </row>
    <row r="106" ht="14.25">
      <c r="A106" s="68"/>
    </row>
    <row r="107" ht="12.75">
      <c r="A107" s="918"/>
    </row>
    <row r="108" ht="12.75">
      <c r="A108" s="918"/>
    </row>
    <row r="109" ht="12.75">
      <c r="A109" s="918"/>
    </row>
    <row r="110" ht="12.75">
      <c r="A110" s="69"/>
    </row>
    <row r="111" ht="14.25">
      <c r="A111" s="67"/>
    </row>
    <row r="112" ht="12.75">
      <c r="A112" s="918"/>
    </row>
    <row r="113" ht="15">
      <c r="A113" s="71"/>
    </row>
  </sheetData>
  <sheetProtection/>
  <mergeCells count="4">
    <mergeCell ref="B47:D47"/>
    <mergeCell ref="B48:D48"/>
    <mergeCell ref="B50:D50"/>
    <mergeCell ref="B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776"/>
      <c r="I4" s="775"/>
    </row>
    <row r="5" ht="14.25">
      <c r="I5" s="3"/>
    </row>
    <row r="6" ht="18.75">
      <c r="I6" s="6" t="s">
        <v>152</v>
      </c>
    </row>
    <row r="7" spans="5:8" ht="12.75">
      <c r="E7" s="777" t="s">
        <v>153</v>
      </c>
      <c r="F7" s="775"/>
      <c r="G7" s="775"/>
      <c r="H7" s="775"/>
    </row>
    <row r="8" spans="5:8" ht="12.75">
      <c r="E8" s="775"/>
      <c r="F8" s="775"/>
      <c r="G8" s="775"/>
      <c r="H8" s="775"/>
    </row>
    <row r="9" spans="5:8" ht="12.75" customHeight="1">
      <c r="E9" s="775"/>
      <c r="F9" s="775"/>
      <c r="G9" s="775"/>
      <c r="H9" s="775"/>
    </row>
    <row r="10" spans="5:8" ht="12.75" customHeight="1">
      <c r="E10" s="775"/>
      <c r="F10" s="775"/>
      <c r="G10" s="775"/>
      <c r="H10" s="775"/>
    </row>
    <row r="11" spans="5:8" ht="12.75">
      <c r="E11" s="775"/>
      <c r="F11" s="775"/>
      <c r="G11" s="775"/>
      <c r="H11" s="775"/>
    </row>
    <row r="12" spans="5:8" ht="12.75">
      <c r="E12" s="775"/>
      <c r="F12" s="775"/>
      <c r="G12" s="775"/>
      <c r="H12" s="775"/>
    </row>
    <row r="13" spans="5:8" ht="12.75">
      <c r="E13" s="775"/>
      <c r="F13" s="775"/>
      <c r="G13" s="775"/>
      <c r="H13" s="775"/>
    </row>
    <row r="14" spans="5:8" ht="15.75" customHeight="1">
      <c r="E14" s="775"/>
      <c r="F14" s="775"/>
      <c r="G14" s="775"/>
      <c r="H14" s="775"/>
    </row>
    <row r="15" spans="5:7" ht="12" customHeight="1">
      <c r="E15" s="10"/>
      <c r="F15" s="10"/>
      <c r="G15" s="10"/>
    </row>
    <row r="16" spans="3:9" ht="15">
      <c r="C16" s="12"/>
      <c r="E16" s="13"/>
      <c r="F16" s="13"/>
      <c r="G16" s="14">
        <v>40908</v>
      </c>
      <c r="H16" s="15"/>
      <c r="I16" s="16"/>
    </row>
    <row r="17" spans="5:7" ht="15">
      <c r="E17" s="10"/>
      <c r="F17" s="10"/>
      <c r="G17" s="17" t="s">
        <v>154</v>
      </c>
    </row>
    <row r="18" spans="5:7" ht="15">
      <c r="E18" s="18"/>
      <c r="F18" s="18"/>
      <c r="G18" s="18"/>
    </row>
    <row r="19" spans="13:14" ht="12.75">
      <c r="M19" s="19" t="s">
        <v>4</v>
      </c>
      <c r="N19" s="19" t="s">
        <v>5</v>
      </c>
    </row>
    <row r="20" spans="5:9" ht="15">
      <c r="E20" s="20"/>
      <c r="F20" s="20"/>
      <c r="G20" s="20"/>
      <c r="I20" s="21" t="s">
        <v>6</v>
      </c>
    </row>
    <row r="21" spans="2:9" ht="26.25" customHeight="1" thickBot="1">
      <c r="B21" s="22" t="s">
        <v>7</v>
      </c>
      <c r="C21" s="23"/>
      <c r="D21" s="23"/>
      <c r="E21" s="23"/>
      <c r="F21" s="23"/>
      <c r="G21" s="778" t="s">
        <v>8</v>
      </c>
      <c r="H21" s="779"/>
      <c r="I21" s="24" t="s">
        <v>9</v>
      </c>
    </row>
    <row r="22" spans="5:9" ht="12.75">
      <c r="E22" s="25"/>
      <c r="F22" s="25"/>
      <c r="G22" s="25"/>
      <c r="H22" s="26"/>
      <c r="I22" s="27"/>
    </row>
    <row r="23" spans="2:9" ht="27" customHeight="1" thickBot="1">
      <c r="B23" s="22" t="s">
        <v>10</v>
      </c>
      <c r="C23" s="23"/>
      <c r="D23" s="23"/>
      <c r="E23" s="23"/>
      <c r="F23" s="23"/>
      <c r="G23" s="778" t="s">
        <v>11</v>
      </c>
      <c r="H23" s="779"/>
      <c r="I23" s="24" t="s">
        <v>12</v>
      </c>
    </row>
    <row r="24" spans="2:9" ht="15">
      <c r="B24" s="20"/>
      <c r="E24" s="25"/>
      <c r="F24" s="25"/>
      <c r="G24" s="25"/>
      <c r="H24" s="26"/>
      <c r="I24" s="27"/>
    </row>
    <row r="25" spans="2:9" ht="16.5" customHeight="1">
      <c r="B25" s="20" t="s">
        <v>13</v>
      </c>
      <c r="E25" s="25"/>
      <c r="F25" s="25"/>
      <c r="G25" s="25"/>
      <c r="H25" s="26"/>
      <c r="I25" s="28" t="s">
        <v>14</v>
      </c>
    </row>
    <row r="26" spans="2:9" ht="15">
      <c r="B26" s="20"/>
      <c r="E26" s="25"/>
      <c r="F26" s="25"/>
      <c r="G26" s="25"/>
      <c r="H26" s="26"/>
      <c r="I26" s="27"/>
    </row>
    <row r="27" spans="2:9" ht="15">
      <c r="B27" s="20" t="s">
        <v>15</v>
      </c>
      <c r="E27" s="29"/>
      <c r="F27" s="29"/>
      <c r="G27" s="30"/>
      <c r="H27" s="12"/>
      <c r="I27" s="28" t="s">
        <v>16</v>
      </c>
    </row>
    <row r="28" spans="2:9" ht="13.5" thickBot="1">
      <c r="B28" s="31"/>
      <c r="C28" s="31"/>
      <c r="D28" s="31"/>
      <c r="E28" s="32"/>
      <c r="F28" s="32"/>
      <c r="G28" s="32"/>
      <c r="H28" s="26"/>
      <c r="I28" s="27"/>
    </row>
    <row r="29" spans="2:9" ht="15.75" thickBot="1">
      <c r="B29" s="33" t="s">
        <v>17</v>
      </c>
      <c r="C29" s="31"/>
      <c r="D29" s="31"/>
      <c r="E29" s="31"/>
      <c r="F29" s="31"/>
      <c r="G29" s="33"/>
      <c r="H29" s="12"/>
      <c r="I29" s="34" t="s">
        <v>18</v>
      </c>
    </row>
    <row r="30" ht="15" customHeight="1">
      <c r="I30" s="25"/>
    </row>
    <row r="31" spans="2:9" ht="23.25" customHeight="1" thickBot="1">
      <c r="B31" s="33" t="s">
        <v>19</v>
      </c>
      <c r="E31" s="25"/>
      <c r="F31" s="773" t="s">
        <v>20</v>
      </c>
      <c r="G31" s="773"/>
      <c r="H31" s="35" t="s">
        <v>21</v>
      </c>
      <c r="I31" s="28" t="s">
        <v>22</v>
      </c>
    </row>
    <row r="32" spans="5:7" ht="14.25">
      <c r="E32" s="36"/>
      <c r="F32" s="36"/>
      <c r="G32" s="36"/>
    </row>
    <row r="33" spans="2:9" ht="21" customHeight="1" thickBot="1">
      <c r="B33" s="774" t="s">
        <v>23</v>
      </c>
      <c r="C33" s="775"/>
      <c r="D33" s="775"/>
      <c r="E33" s="775"/>
      <c r="F33" s="773" t="s">
        <v>20</v>
      </c>
      <c r="G33" s="773"/>
      <c r="H33" s="35" t="s">
        <v>21</v>
      </c>
      <c r="I33" s="28" t="s">
        <v>22</v>
      </c>
    </row>
    <row r="34" spans="2:8" ht="23.25" customHeight="1">
      <c r="B34" s="775"/>
      <c r="C34" s="775"/>
      <c r="D34" s="775"/>
      <c r="E34" s="775"/>
      <c r="F34" s="5"/>
      <c r="G34" s="20"/>
      <c r="H34" s="12"/>
    </row>
    <row r="35" spans="5:7" ht="15">
      <c r="E35" s="37"/>
      <c r="F35" s="37"/>
      <c r="G35" s="37"/>
    </row>
  </sheetData>
  <sheetProtection/>
  <mergeCells count="7">
    <mergeCell ref="F31:G31"/>
    <mergeCell ref="B33:E34"/>
    <mergeCell ref="F33:G33"/>
    <mergeCell ref="H4:I4"/>
    <mergeCell ref="E7:H14"/>
    <mergeCell ref="G21:H21"/>
    <mergeCell ref="G23:H23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6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2.140625" style="950" customWidth="1"/>
    <col min="2" max="2" width="4.7109375" style="907" customWidth="1"/>
    <col min="3" max="6" width="15.00390625" style="949" customWidth="1"/>
    <col min="7" max="16384" width="9.140625" style="947" customWidth="1"/>
  </cols>
  <sheetData>
    <row r="1" spans="1:6" s="73" customFormat="1" ht="51">
      <c r="A1" s="72" t="s">
        <v>155</v>
      </c>
      <c r="B1" s="919" t="s">
        <v>25</v>
      </c>
      <c r="C1" s="920" t="s">
        <v>156</v>
      </c>
      <c r="D1" s="920" t="s">
        <v>156</v>
      </c>
      <c r="E1" s="920" t="s">
        <v>156</v>
      </c>
      <c r="F1" s="920" t="s">
        <v>156</v>
      </c>
    </row>
    <row r="2" spans="1:6" s="921" customFormat="1" ht="12.75">
      <c r="A2" s="74">
        <v>1</v>
      </c>
      <c r="B2" s="75" t="s">
        <v>90</v>
      </c>
      <c r="C2" s="76">
        <v>4</v>
      </c>
      <c r="D2" s="76">
        <v>4</v>
      </c>
      <c r="E2" s="76">
        <v>4</v>
      </c>
      <c r="F2" s="76">
        <v>4</v>
      </c>
    </row>
    <row r="3" spans="1:6" s="921" customFormat="1" ht="25.5">
      <c r="A3" s="922" t="s">
        <v>157</v>
      </c>
      <c r="B3" s="923" t="s">
        <v>30</v>
      </c>
      <c r="C3" s="924">
        <v>1676443</v>
      </c>
      <c r="D3" s="924">
        <v>1465429</v>
      </c>
      <c r="E3" s="924">
        <v>576080</v>
      </c>
      <c r="F3" s="924">
        <v>415626</v>
      </c>
    </row>
    <row r="4" spans="1:6" s="921" customFormat="1" ht="25.5">
      <c r="A4" s="925" t="s">
        <v>158</v>
      </c>
      <c r="B4" s="926" t="s">
        <v>32</v>
      </c>
      <c r="C4" s="927">
        <v>-1424061</v>
      </c>
      <c r="D4" s="927">
        <v>-1257300</v>
      </c>
      <c r="E4" s="927">
        <v>-489380</v>
      </c>
      <c r="F4" s="927">
        <v>-382270</v>
      </c>
    </row>
    <row r="5" spans="1:6" s="921" customFormat="1" ht="12.75">
      <c r="A5" s="925" t="s">
        <v>159</v>
      </c>
      <c r="B5" s="926" t="s">
        <v>34</v>
      </c>
      <c r="C5" s="928">
        <f>C3+C4</f>
        <v>252382</v>
      </c>
      <c r="D5" s="928">
        <f>D3+D4</f>
        <v>208129</v>
      </c>
      <c r="E5" s="928">
        <f>E3+E4</f>
        <v>86700</v>
      </c>
      <c r="F5" s="928">
        <f>F3+F4</f>
        <v>33356</v>
      </c>
    </row>
    <row r="6" spans="1:6" s="921" customFormat="1" ht="12.75">
      <c r="A6" s="925" t="s">
        <v>160</v>
      </c>
      <c r="B6" s="926" t="s">
        <v>36</v>
      </c>
      <c r="C6" s="927">
        <v>-41993</v>
      </c>
      <c r="D6" s="927">
        <v>-33607</v>
      </c>
      <c r="E6" s="927">
        <v>-10595</v>
      </c>
      <c r="F6" s="927">
        <v>-8928</v>
      </c>
    </row>
    <row r="7" spans="1:6" s="921" customFormat="1" ht="12.75">
      <c r="A7" s="925" t="s">
        <v>161</v>
      </c>
      <c r="B7" s="926" t="s">
        <v>38</v>
      </c>
      <c r="C7" s="927">
        <v>-105572</v>
      </c>
      <c r="D7" s="927">
        <v>-79185</v>
      </c>
      <c r="E7" s="927">
        <v>-20130</v>
      </c>
      <c r="F7" s="927">
        <v>-20649</v>
      </c>
    </row>
    <row r="8" spans="1:6" s="921" customFormat="1" ht="25.5">
      <c r="A8" s="925" t="s">
        <v>162</v>
      </c>
      <c r="B8" s="926" t="s">
        <v>40</v>
      </c>
      <c r="C8" s="929">
        <f>C5+C6+C7</f>
        <v>104817</v>
      </c>
      <c r="D8" s="929">
        <f>D5+D6+D7</f>
        <v>95337</v>
      </c>
      <c r="E8" s="929">
        <f>E5+E6+E7</f>
        <v>55975</v>
      </c>
      <c r="F8" s="929">
        <f>F5+F6+F7</f>
        <v>3779</v>
      </c>
    </row>
    <row r="9" spans="1:6" s="921" customFormat="1" ht="14.25">
      <c r="A9" s="77" t="s">
        <v>163</v>
      </c>
      <c r="B9" s="926" t="s">
        <v>42</v>
      </c>
      <c r="C9" s="78">
        <f>C10+C11+C12</f>
        <v>118432</v>
      </c>
      <c r="D9" s="78">
        <f>D10+D11+D12</f>
        <v>58428</v>
      </c>
      <c r="E9" s="78">
        <f>E10+E11+E12</f>
        <v>7469</v>
      </c>
      <c r="F9" s="78">
        <f>F10+F11+F12</f>
        <v>12860</v>
      </c>
    </row>
    <row r="10" spans="1:6" s="921" customFormat="1" ht="12.75">
      <c r="A10" s="930" t="s">
        <v>164</v>
      </c>
      <c r="B10" s="926" t="s">
        <v>44</v>
      </c>
      <c r="C10" s="927">
        <v>103635</v>
      </c>
      <c r="D10" s="927">
        <v>15320</v>
      </c>
      <c r="E10" s="927">
        <v>3548</v>
      </c>
      <c r="F10" s="927">
        <v>3802</v>
      </c>
    </row>
    <row r="11" spans="1:6" s="921" customFormat="1" ht="12.75">
      <c r="A11" s="930" t="s">
        <v>165</v>
      </c>
      <c r="B11" s="926" t="s">
        <v>46</v>
      </c>
      <c r="C11" s="927">
        <v>14797</v>
      </c>
      <c r="D11" s="927">
        <v>43108</v>
      </c>
      <c r="E11" s="927">
        <v>3921</v>
      </c>
      <c r="F11" s="927">
        <v>9058</v>
      </c>
    </row>
    <row r="12" spans="1:6" s="921" customFormat="1" ht="12.75">
      <c r="A12" s="930"/>
      <c r="B12" s="926" t="s">
        <v>47</v>
      </c>
      <c r="C12" s="931"/>
      <c r="D12" s="931"/>
      <c r="E12" s="931"/>
      <c r="F12" s="931"/>
    </row>
    <row r="13" spans="1:6" s="921" customFormat="1" ht="12.75">
      <c r="A13" s="925" t="s">
        <v>166</v>
      </c>
      <c r="B13" s="926" t="s">
        <v>50</v>
      </c>
      <c r="C13" s="78">
        <f>C14+C15+C16</f>
        <v>-102307</v>
      </c>
      <c r="D13" s="78">
        <f>D14+D15+D16</f>
        <v>-34319</v>
      </c>
      <c r="E13" s="78">
        <f>E14+E15+E16</f>
        <v>6417</v>
      </c>
      <c r="F13" s="78">
        <f>F14+F15+F16</f>
        <v>5437</v>
      </c>
    </row>
    <row r="14" spans="1:6" s="921" customFormat="1" ht="12.75">
      <c r="A14" s="930" t="s">
        <v>167</v>
      </c>
      <c r="B14" s="926" t="s">
        <v>168</v>
      </c>
      <c r="C14" s="927">
        <v>-95382</v>
      </c>
      <c r="D14" s="927">
        <v>-30075</v>
      </c>
      <c r="E14" s="927">
        <v>-6077</v>
      </c>
      <c r="F14" s="927">
        <v>6795</v>
      </c>
    </row>
    <row r="15" spans="1:6" s="921" customFormat="1" ht="12.75">
      <c r="A15" s="930" t="s">
        <v>79</v>
      </c>
      <c r="B15" s="926" t="s">
        <v>169</v>
      </c>
      <c r="C15" s="927">
        <v>-6925</v>
      </c>
      <c r="D15" s="927">
        <v>-4244</v>
      </c>
      <c r="E15" s="927">
        <v>12494</v>
      </c>
      <c r="F15" s="927">
        <v>-1358</v>
      </c>
    </row>
    <row r="16" spans="1:6" s="921" customFormat="1" ht="12.75">
      <c r="A16" s="930"/>
      <c r="B16" s="926" t="s">
        <v>170</v>
      </c>
      <c r="C16" s="932"/>
      <c r="D16" s="932"/>
      <c r="E16" s="932"/>
      <c r="F16" s="932"/>
    </row>
    <row r="17" spans="1:6" s="921" customFormat="1" ht="14.25">
      <c r="A17" s="77" t="s">
        <v>171</v>
      </c>
      <c r="B17" s="926" t="s">
        <v>53</v>
      </c>
      <c r="C17" s="78">
        <f>C8+C9+C13</f>
        <v>120942</v>
      </c>
      <c r="D17" s="78">
        <f>D8+D9+D13</f>
        <v>119446</v>
      </c>
      <c r="E17" s="78">
        <f>E8+E9+E13</f>
        <v>69861</v>
      </c>
      <c r="F17" s="78">
        <f>F8+F9+F13</f>
        <v>22076</v>
      </c>
    </row>
    <row r="18" spans="1:6" s="921" customFormat="1" ht="12.75">
      <c r="A18" s="925" t="s">
        <v>172</v>
      </c>
      <c r="B18" s="926" t="s">
        <v>55</v>
      </c>
      <c r="C18" s="927">
        <v>-10230</v>
      </c>
      <c r="D18" s="927">
        <v>-6684</v>
      </c>
      <c r="E18" s="927">
        <v>-2420</v>
      </c>
      <c r="F18" s="927">
        <v>-1514</v>
      </c>
    </row>
    <row r="19" spans="1:6" s="921" customFormat="1" ht="12.75">
      <c r="A19" s="925" t="s">
        <v>173</v>
      </c>
      <c r="B19" s="926" t="s">
        <v>57</v>
      </c>
      <c r="C19" s="927"/>
      <c r="D19" s="927"/>
      <c r="E19" s="927"/>
      <c r="F19" s="927"/>
    </row>
    <row r="20" spans="1:6" s="921" customFormat="1" ht="25.5">
      <c r="A20" s="925" t="s">
        <v>174</v>
      </c>
      <c r="B20" s="926" t="s">
        <v>59</v>
      </c>
      <c r="C20" s="927"/>
      <c r="D20" s="927"/>
      <c r="E20" s="927"/>
      <c r="F20" s="927"/>
    </row>
    <row r="21" spans="1:6" s="921" customFormat="1" ht="12.75">
      <c r="A21" s="925" t="s">
        <v>175</v>
      </c>
      <c r="B21" s="926" t="s">
        <v>61</v>
      </c>
      <c r="C21" s="929">
        <f>C22+C23+C24</f>
        <v>-8687</v>
      </c>
      <c r="D21" s="929">
        <f>D22+D23+D24</f>
        <v>13990</v>
      </c>
      <c r="E21" s="929">
        <f>E22+E23+E24</f>
        <v>1195</v>
      </c>
      <c r="F21" s="929">
        <f>F22+F23+F24</f>
        <v>13538</v>
      </c>
    </row>
    <row r="22" spans="1:6" s="921" customFormat="1" ht="12.75">
      <c r="A22" s="925"/>
      <c r="B22" s="933">
        <v>131</v>
      </c>
      <c r="C22" s="927">
        <v>-8687</v>
      </c>
      <c r="D22" s="927">
        <v>13990</v>
      </c>
      <c r="E22" s="927">
        <v>1195</v>
      </c>
      <c r="F22" s="927">
        <v>13538</v>
      </c>
    </row>
    <row r="23" spans="1:6" s="921" customFormat="1" ht="12.75">
      <c r="A23" s="925"/>
      <c r="B23" s="933">
        <v>132</v>
      </c>
      <c r="C23" s="929"/>
      <c r="D23" s="929"/>
      <c r="E23" s="929"/>
      <c r="F23" s="929"/>
    </row>
    <row r="24" spans="1:6" s="921" customFormat="1" ht="12.75">
      <c r="A24" s="925"/>
      <c r="B24" s="933">
        <v>133</v>
      </c>
      <c r="C24" s="929"/>
      <c r="D24" s="929"/>
      <c r="E24" s="929"/>
      <c r="F24" s="929"/>
    </row>
    <row r="25" spans="1:6" s="921" customFormat="1" ht="12.75">
      <c r="A25" s="934" t="s">
        <v>176</v>
      </c>
      <c r="B25" s="935" t="s">
        <v>63</v>
      </c>
      <c r="C25" s="929">
        <f>C17+C18+C19+C20+C21</f>
        <v>102025</v>
      </c>
      <c r="D25" s="929">
        <f>D17+D18+D19+D20+D21</f>
        <v>126752</v>
      </c>
      <c r="E25" s="929">
        <f>E17+E18+E19+E20+E21</f>
        <v>68636</v>
      </c>
      <c r="F25" s="929">
        <f>F17+F18+F19+F20+F21</f>
        <v>34100</v>
      </c>
    </row>
    <row r="26" spans="1:6" s="921" customFormat="1" ht="12.75">
      <c r="A26" s="925" t="s">
        <v>177</v>
      </c>
      <c r="B26" s="926" t="s">
        <v>65</v>
      </c>
      <c r="C26" s="927"/>
      <c r="D26" s="927"/>
      <c r="E26" s="927"/>
      <c r="F26" s="927"/>
    </row>
    <row r="27" spans="1:6" s="921" customFormat="1" ht="12.75">
      <c r="A27" s="934" t="s">
        <v>178</v>
      </c>
      <c r="B27" s="935" t="s">
        <v>67</v>
      </c>
      <c r="C27" s="928">
        <f>C25+C26</f>
        <v>102025</v>
      </c>
      <c r="D27" s="928">
        <f>D25+D26</f>
        <v>126752</v>
      </c>
      <c r="E27" s="928">
        <f>E25+E26</f>
        <v>68636</v>
      </c>
      <c r="F27" s="928">
        <f>F25+F26</f>
        <v>34100</v>
      </c>
    </row>
    <row r="28" spans="1:6" s="921" customFormat="1" ht="14.25">
      <c r="A28" s="77" t="s">
        <v>179</v>
      </c>
      <c r="B28" s="926" t="s">
        <v>69</v>
      </c>
      <c r="C28" s="79">
        <v>-27074</v>
      </c>
      <c r="D28" s="79">
        <v>-25350</v>
      </c>
      <c r="E28" s="79">
        <v>-27074</v>
      </c>
      <c r="F28" s="79">
        <v>-25350</v>
      </c>
    </row>
    <row r="29" spans="1:6" s="921" customFormat="1" ht="12.75">
      <c r="A29" s="925" t="s">
        <v>180</v>
      </c>
      <c r="B29" s="926" t="s">
        <v>71</v>
      </c>
      <c r="C29" s="927">
        <f>C27+C28</f>
        <v>74951</v>
      </c>
      <c r="D29" s="927">
        <f>D27+D28</f>
        <v>101402</v>
      </c>
      <c r="E29" s="927">
        <f>E27+E28</f>
        <v>41562</v>
      </c>
      <c r="F29" s="927">
        <f>F27+F28</f>
        <v>8750</v>
      </c>
    </row>
    <row r="30" spans="1:6" s="921" customFormat="1" ht="12.75">
      <c r="A30" s="925" t="s">
        <v>181</v>
      </c>
      <c r="B30" s="926" t="s">
        <v>73</v>
      </c>
      <c r="C30" s="927">
        <v>30.5</v>
      </c>
      <c r="D30" s="927">
        <v>84.6</v>
      </c>
      <c r="E30" s="927">
        <v>-25.9</v>
      </c>
      <c r="F30" s="927">
        <v>26.3</v>
      </c>
    </row>
    <row r="31" spans="1:6" s="921" customFormat="1" ht="13.5" thickBot="1">
      <c r="A31" s="936" t="s">
        <v>182</v>
      </c>
      <c r="B31" s="937" t="s">
        <v>75</v>
      </c>
      <c r="C31" s="938"/>
      <c r="D31" s="938"/>
      <c r="E31" s="938"/>
      <c r="F31" s="938"/>
    </row>
    <row r="32" spans="1:6" s="921" customFormat="1" ht="9" customHeight="1">
      <c r="A32" s="80"/>
      <c r="B32" s="939"/>
      <c r="C32" s="940"/>
      <c r="D32" s="940"/>
      <c r="E32" s="940"/>
      <c r="F32" s="940"/>
    </row>
    <row r="33" spans="1:6" s="941" customFormat="1" ht="49.5" customHeight="1">
      <c r="A33" s="786" t="s">
        <v>183</v>
      </c>
      <c r="B33" s="786"/>
      <c r="C33" s="786"/>
      <c r="D33" s="786"/>
      <c r="E33" s="786"/>
      <c r="F33" s="786"/>
    </row>
    <row r="34" spans="1:6" s="941" customFormat="1" ht="15" customHeight="1">
      <c r="A34" s="942"/>
      <c r="B34" s="942"/>
      <c r="C34" s="942"/>
      <c r="D34" s="942"/>
      <c r="E34" s="942"/>
      <c r="F34" s="942"/>
    </row>
    <row r="35" spans="1:6" s="941" customFormat="1" ht="18" customHeight="1">
      <c r="A35" s="81" t="s">
        <v>184</v>
      </c>
      <c r="B35" s="943" t="s">
        <v>687</v>
      </c>
      <c r="C35" s="787"/>
      <c r="D35" s="787"/>
      <c r="E35" s="787"/>
      <c r="F35" s="787"/>
    </row>
    <row r="36" spans="1:6" s="921" customFormat="1" ht="12.75">
      <c r="A36" s="944"/>
      <c r="B36" s="945" t="s">
        <v>185</v>
      </c>
      <c r="C36" s="785"/>
      <c r="D36" s="785"/>
      <c r="E36" s="785"/>
      <c r="F36" s="785"/>
    </row>
    <row r="37" spans="1:6" s="921" customFormat="1" ht="12.75">
      <c r="A37" s="921" t="s">
        <v>186</v>
      </c>
      <c r="B37" s="946"/>
      <c r="C37" s="944"/>
      <c r="D37" s="944"/>
      <c r="E37" s="944"/>
      <c r="F37" s="944"/>
    </row>
    <row r="38" spans="1:6" s="921" customFormat="1" ht="14.25">
      <c r="A38" s="81" t="s">
        <v>187</v>
      </c>
      <c r="B38" s="943" t="s">
        <v>688</v>
      </c>
      <c r="C38" s="787"/>
      <c r="D38" s="787"/>
      <c r="E38" s="787"/>
      <c r="F38" s="787"/>
    </row>
    <row r="39" spans="1:6" s="921" customFormat="1" ht="16.5" customHeight="1">
      <c r="A39" s="944"/>
      <c r="B39" s="945" t="s">
        <v>185</v>
      </c>
      <c r="C39" s="785"/>
      <c r="D39" s="785"/>
      <c r="E39" s="785"/>
      <c r="F39" s="785"/>
    </row>
    <row r="40" spans="2:6" s="921" customFormat="1" ht="13.5" customHeight="1">
      <c r="B40" s="946"/>
      <c r="C40" s="944"/>
      <c r="D40" s="944"/>
      <c r="E40" s="944"/>
      <c r="F40" s="944"/>
    </row>
    <row r="41" spans="1:6" s="921" customFormat="1" ht="16.5" customHeight="1">
      <c r="A41" s="921" t="s">
        <v>188</v>
      </c>
      <c r="B41" s="946"/>
      <c r="C41" s="944"/>
      <c r="D41" s="944"/>
      <c r="E41" s="944"/>
      <c r="F41" s="944"/>
    </row>
    <row r="42" spans="2:6" s="921" customFormat="1" ht="16.5" customHeight="1">
      <c r="B42" s="946"/>
      <c r="C42" s="944"/>
      <c r="D42" s="944"/>
      <c r="E42" s="944"/>
      <c r="F42" s="944"/>
    </row>
    <row r="43" spans="2:6" s="921" customFormat="1" ht="16.5" customHeight="1">
      <c r="B43" s="946"/>
      <c r="C43" s="944"/>
      <c r="D43" s="944"/>
      <c r="E43" s="944"/>
      <c r="F43" s="944"/>
    </row>
    <row r="44" spans="2:6" s="921" customFormat="1" ht="16.5" customHeight="1">
      <c r="B44" s="946"/>
      <c r="C44" s="944"/>
      <c r="D44" s="944"/>
      <c r="E44" s="944"/>
      <c r="F44" s="944"/>
    </row>
    <row r="45" spans="2:6" s="921" customFormat="1" ht="16.5" customHeight="1">
      <c r="B45" s="946"/>
      <c r="C45" s="944"/>
      <c r="D45" s="944"/>
      <c r="E45" s="944"/>
      <c r="F45" s="944"/>
    </row>
    <row r="46" spans="2:6" s="921" customFormat="1" ht="47.25" customHeight="1">
      <c r="B46" s="946"/>
      <c r="C46" s="944"/>
      <c r="D46" s="944"/>
      <c r="E46" s="944"/>
      <c r="F46" s="944"/>
    </row>
    <row r="47" spans="2:6" s="921" customFormat="1" ht="16.5" customHeight="1">
      <c r="B47" s="946"/>
      <c r="C47" s="944"/>
      <c r="D47" s="944"/>
      <c r="E47" s="944"/>
      <c r="F47" s="944"/>
    </row>
    <row r="48" spans="2:6" s="921" customFormat="1" ht="30.75" customHeight="1">
      <c r="B48" s="946"/>
      <c r="C48" s="944"/>
      <c r="D48" s="944"/>
      <c r="E48" s="944"/>
      <c r="F48" s="944"/>
    </row>
    <row r="49" spans="2:6" s="921" customFormat="1" ht="16.5" customHeight="1">
      <c r="B49" s="946"/>
      <c r="C49" s="944"/>
      <c r="D49" s="944"/>
      <c r="E49" s="944"/>
      <c r="F49" s="944"/>
    </row>
    <row r="50" spans="2:6" s="921" customFormat="1" ht="16.5" customHeight="1">
      <c r="B50" s="946"/>
      <c r="C50" s="944"/>
      <c r="D50" s="944"/>
      <c r="E50" s="944"/>
      <c r="F50" s="944"/>
    </row>
    <row r="51" spans="2:6" s="921" customFormat="1" ht="16.5" customHeight="1">
      <c r="B51" s="946"/>
      <c r="C51" s="944"/>
      <c r="D51" s="944"/>
      <c r="E51" s="944"/>
      <c r="F51" s="944"/>
    </row>
    <row r="52" spans="2:6" s="921" customFormat="1" ht="16.5" customHeight="1">
      <c r="B52" s="946"/>
      <c r="C52" s="944"/>
      <c r="D52" s="944"/>
      <c r="E52" s="944"/>
      <c r="F52" s="944"/>
    </row>
    <row r="53" spans="2:6" s="921" customFormat="1" ht="16.5" customHeight="1">
      <c r="B53" s="946"/>
      <c r="C53" s="944"/>
      <c r="D53" s="944"/>
      <c r="E53" s="944"/>
      <c r="F53" s="944"/>
    </row>
    <row r="54" spans="2:6" s="921" customFormat="1" ht="16.5" customHeight="1">
      <c r="B54" s="946"/>
      <c r="C54" s="944"/>
      <c r="D54" s="944"/>
      <c r="E54" s="944"/>
      <c r="F54" s="944"/>
    </row>
    <row r="55" spans="2:6" s="921" customFormat="1" ht="16.5" customHeight="1">
      <c r="B55" s="946"/>
      <c r="C55" s="944"/>
      <c r="D55" s="944"/>
      <c r="E55" s="944"/>
      <c r="F55" s="944"/>
    </row>
    <row r="56" spans="2:6" s="921" customFormat="1" ht="16.5" customHeight="1">
      <c r="B56" s="946"/>
      <c r="C56" s="944"/>
      <c r="D56" s="944"/>
      <c r="E56" s="944"/>
      <c r="F56" s="944"/>
    </row>
    <row r="57" spans="2:6" s="921" customFormat="1" ht="16.5" customHeight="1">
      <c r="B57" s="946"/>
      <c r="C57" s="944"/>
      <c r="D57" s="944"/>
      <c r="E57" s="944"/>
      <c r="F57" s="944"/>
    </row>
    <row r="58" spans="2:6" s="921" customFormat="1" ht="16.5" customHeight="1">
      <c r="B58" s="946"/>
      <c r="C58" s="944"/>
      <c r="D58" s="944"/>
      <c r="E58" s="944"/>
      <c r="F58" s="944"/>
    </row>
    <row r="59" spans="2:6" s="921" customFormat="1" ht="16.5" customHeight="1">
      <c r="B59" s="946"/>
      <c r="C59" s="944"/>
      <c r="D59" s="944"/>
      <c r="E59" s="944"/>
      <c r="F59" s="944"/>
    </row>
    <row r="60" spans="2:6" s="921" customFormat="1" ht="16.5" customHeight="1">
      <c r="B60" s="946"/>
      <c r="C60" s="944"/>
      <c r="D60" s="944"/>
      <c r="E60" s="944"/>
      <c r="F60" s="944"/>
    </row>
    <row r="61" spans="2:6" s="921" customFormat="1" ht="30.75" customHeight="1">
      <c r="B61" s="946"/>
      <c r="C61" s="944"/>
      <c r="D61" s="944"/>
      <c r="E61" s="944"/>
      <c r="F61" s="944"/>
    </row>
    <row r="62" spans="2:6" s="921" customFormat="1" ht="16.5" customHeight="1">
      <c r="B62" s="946"/>
      <c r="C62" s="944"/>
      <c r="D62" s="944"/>
      <c r="E62" s="944"/>
      <c r="F62" s="944"/>
    </row>
    <row r="63" spans="2:6" s="921" customFormat="1" ht="16.5" customHeight="1">
      <c r="B63" s="946"/>
      <c r="C63" s="944"/>
      <c r="D63" s="944"/>
      <c r="E63" s="944"/>
      <c r="F63" s="944"/>
    </row>
    <row r="64" spans="2:6" s="921" customFormat="1" ht="16.5" customHeight="1">
      <c r="B64" s="946"/>
      <c r="C64" s="944"/>
      <c r="D64" s="944"/>
      <c r="E64" s="944"/>
      <c r="F64" s="944"/>
    </row>
    <row r="65" spans="2:6" s="921" customFormat="1" ht="16.5" customHeight="1">
      <c r="B65" s="946"/>
      <c r="C65" s="944"/>
      <c r="D65" s="944"/>
      <c r="E65" s="944"/>
      <c r="F65" s="944"/>
    </row>
    <row r="66" spans="2:6" s="921" customFormat="1" ht="16.5" customHeight="1">
      <c r="B66" s="946"/>
      <c r="C66" s="944"/>
      <c r="D66" s="944"/>
      <c r="E66" s="944"/>
      <c r="F66" s="944"/>
    </row>
    <row r="67" spans="2:6" s="921" customFormat="1" ht="16.5" customHeight="1">
      <c r="B67" s="946"/>
      <c r="C67" s="944"/>
      <c r="D67" s="944"/>
      <c r="E67" s="944"/>
      <c r="F67" s="944"/>
    </row>
    <row r="68" spans="2:6" s="921" customFormat="1" ht="16.5" customHeight="1">
      <c r="B68" s="946"/>
      <c r="C68" s="944"/>
      <c r="D68" s="944"/>
      <c r="E68" s="944"/>
      <c r="F68" s="944"/>
    </row>
    <row r="69" spans="2:6" s="921" customFormat="1" ht="16.5" customHeight="1">
      <c r="B69" s="946"/>
      <c r="C69" s="944"/>
      <c r="D69" s="944"/>
      <c r="E69" s="944"/>
      <c r="F69" s="944"/>
    </row>
    <row r="70" spans="2:6" s="921" customFormat="1" ht="16.5" customHeight="1">
      <c r="B70" s="946"/>
      <c r="C70" s="944"/>
      <c r="D70" s="944"/>
      <c r="E70" s="944"/>
      <c r="F70" s="944"/>
    </row>
    <row r="71" spans="2:6" s="921" customFormat="1" ht="33.75" customHeight="1">
      <c r="B71" s="946"/>
      <c r="C71" s="944"/>
      <c r="D71" s="944"/>
      <c r="E71" s="944"/>
      <c r="F71" s="944"/>
    </row>
    <row r="72" spans="1:2" ht="12.75">
      <c r="A72" s="947"/>
      <c r="B72" s="948"/>
    </row>
    <row r="73" spans="1:2" ht="12.75">
      <c r="A73" s="947"/>
      <c r="B73" s="948"/>
    </row>
    <row r="74" spans="1:2" ht="12.75">
      <c r="A74" s="947"/>
      <c r="B74" s="948"/>
    </row>
    <row r="75" spans="1:2" ht="12.75">
      <c r="A75" s="947"/>
      <c r="B75" s="948"/>
    </row>
    <row r="76" spans="1:2" ht="12.75">
      <c r="A76" s="947"/>
      <c r="B76" s="948"/>
    </row>
    <row r="77" spans="1:2" ht="12.75">
      <c r="A77" s="947"/>
      <c r="B77" s="948"/>
    </row>
    <row r="78" spans="1:2" ht="12.75">
      <c r="A78" s="947"/>
      <c r="B78" s="948"/>
    </row>
    <row r="79" spans="1:2" ht="12.75">
      <c r="A79" s="947"/>
      <c r="B79" s="948"/>
    </row>
    <row r="80" spans="1:2" ht="12.75">
      <c r="A80" s="947"/>
      <c r="B80" s="948"/>
    </row>
    <row r="81" spans="1:2" ht="12.75">
      <c r="A81" s="947"/>
      <c r="B81" s="948"/>
    </row>
    <row r="82" spans="1:2" ht="12.75">
      <c r="A82" s="947"/>
      <c r="B82" s="948"/>
    </row>
    <row r="83" spans="1:2" ht="12.75">
      <c r="A83" s="947"/>
      <c r="B83" s="948"/>
    </row>
    <row r="84" spans="1:2" ht="12.75">
      <c r="A84" s="947"/>
      <c r="B84" s="948"/>
    </row>
    <row r="85" spans="1:2" ht="12.75">
      <c r="A85" s="947"/>
      <c r="B85" s="948"/>
    </row>
    <row r="86" spans="1:2" ht="12.75">
      <c r="A86" s="947"/>
      <c r="B86" s="948"/>
    </row>
    <row r="87" spans="1:2" ht="12.75">
      <c r="A87" s="947"/>
      <c r="B87" s="948"/>
    </row>
    <row r="88" spans="1:2" ht="12.75">
      <c r="A88" s="947"/>
      <c r="B88" s="948"/>
    </row>
    <row r="89" spans="1:2" ht="12.75">
      <c r="A89" s="947"/>
      <c r="B89" s="948"/>
    </row>
    <row r="90" spans="1:2" ht="12.75">
      <c r="A90" s="947"/>
      <c r="B90" s="948"/>
    </row>
    <row r="91" spans="1:2" ht="12.75">
      <c r="A91" s="947"/>
      <c r="B91" s="948"/>
    </row>
    <row r="92" spans="1:2" ht="12.75">
      <c r="A92" s="947"/>
      <c r="B92" s="948"/>
    </row>
    <row r="93" spans="1:2" ht="12.75">
      <c r="A93" s="947"/>
      <c r="B93" s="948"/>
    </row>
    <row r="94" spans="1:2" ht="12.75">
      <c r="A94" s="947"/>
      <c r="B94" s="948"/>
    </row>
    <row r="95" spans="1:2" ht="12.75">
      <c r="A95" s="947"/>
      <c r="B95" s="948"/>
    </row>
    <row r="96" spans="1:2" ht="12.75">
      <c r="A96" s="947"/>
      <c r="B96" s="948"/>
    </row>
    <row r="97" spans="1:2" ht="12.75">
      <c r="A97" s="947"/>
      <c r="B97" s="948"/>
    </row>
    <row r="98" spans="1:2" ht="12.75">
      <c r="A98" s="947"/>
      <c r="B98" s="948"/>
    </row>
    <row r="99" spans="1:2" ht="12.75">
      <c r="A99" s="947"/>
      <c r="B99" s="948"/>
    </row>
    <row r="100" spans="1:2" ht="12.75">
      <c r="A100" s="947"/>
      <c r="B100" s="948"/>
    </row>
    <row r="101" spans="1:2" ht="12.75">
      <c r="A101" s="947"/>
      <c r="B101" s="948"/>
    </row>
    <row r="102" spans="1:2" ht="12.75">
      <c r="A102" s="947"/>
      <c r="B102" s="948"/>
    </row>
    <row r="103" spans="1:2" ht="12.75">
      <c r="A103" s="947"/>
      <c r="B103" s="948"/>
    </row>
    <row r="104" spans="1:2" ht="12.75">
      <c r="A104" s="947"/>
      <c r="B104" s="948"/>
    </row>
    <row r="105" spans="1:2" ht="12.75">
      <c r="A105" s="947"/>
      <c r="B105" s="948"/>
    </row>
    <row r="106" spans="1:2" ht="12.75">
      <c r="A106" s="947"/>
      <c r="B106" s="948"/>
    </row>
    <row r="107" spans="1:2" ht="12.75">
      <c r="A107" s="947"/>
      <c r="B107" s="948"/>
    </row>
    <row r="108" spans="1:2" ht="12.75">
      <c r="A108" s="947"/>
      <c r="B108" s="948"/>
    </row>
    <row r="109" spans="1:2" ht="12.75">
      <c r="A109" s="947"/>
      <c r="B109" s="948"/>
    </row>
    <row r="110" spans="1:2" ht="12.75">
      <c r="A110" s="947"/>
      <c r="B110" s="948"/>
    </row>
    <row r="111" spans="1:2" ht="12.75">
      <c r="A111" s="947"/>
      <c r="B111" s="948"/>
    </row>
    <row r="112" spans="1:2" ht="12.75">
      <c r="A112" s="947"/>
      <c r="B112" s="948"/>
    </row>
    <row r="113" spans="1:2" ht="12.75">
      <c r="A113" s="947"/>
      <c r="B113" s="948"/>
    </row>
    <row r="114" spans="1:2" ht="12.75">
      <c r="A114" s="947"/>
      <c r="B114" s="948"/>
    </row>
    <row r="115" spans="1:2" ht="12.75">
      <c r="A115" s="947"/>
      <c r="B115" s="948"/>
    </row>
    <row r="116" spans="1:2" ht="12.75">
      <c r="A116" s="947"/>
      <c r="B116" s="948"/>
    </row>
    <row r="117" spans="1:2" ht="12.75">
      <c r="A117" s="947"/>
      <c r="B117" s="948"/>
    </row>
    <row r="118" spans="1:2" ht="12.75">
      <c r="A118" s="947"/>
      <c r="B118" s="948"/>
    </row>
    <row r="119" spans="1:2" ht="12.75">
      <c r="A119" s="947"/>
      <c r="B119" s="948"/>
    </row>
    <row r="120" spans="1:2" ht="12.75">
      <c r="A120" s="947"/>
      <c r="B120" s="948"/>
    </row>
    <row r="121" spans="1:2" ht="12.75">
      <c r="A121" s="947"/>
      <c r="B121" s="948"/>
    </row>
    <row r="122" spans="1:2" ht="12.75">
      <c r="A122" s="947"/>
      <c r="B122" s="948"/>
    </row>
    <row r="123" spans="1:2" ht="12.75">
      <c r="A123" s="947"/>
      <c r="B123" s="948"/>
    </row>
    <row r="124" spans="1:2" ht="12.75">
      <c r="A124" s="947"/>
      <c r="B124" s="948"/>
    </row>
    <row r="125" spans="1:2" ht="12.75">
      <c r="A125" s="947"/>
      <c r="B125" s="948"/>
    </row>
    <row r="126" spans="1:2" ht="12.75">
      <c r="A126" s="947"/>
      <c r="B126" s="948"/>
    </row>
    <row r="127" spans="1:2" ht="12.75">
      <c r="A127" s="947"/>
      <c r="B127" s="948"/>
    </row>
    <row r="128" spans="1:2" ht="12.75">
      <c r="A128" s="947"/>
      <c r="B128" s="948"/>
    </row>
    <row r="129" spans="1:2" ht="12.75">
      <c r="A129" s="947"/>
      <c r="B129" s="948"/>
    </row>
    <row r="130" spans="1:2" ht="12.75">
      <c r="A130" s="947"/>
      <c r="B130" s="948"/>
    </row>
    <row r="131" spans="1:2" ht="12.75">
      <c r="A131" s="947"/>
      <c r="B131" s="948"/>
    </row>
    <row r="132" spans="1:2" ht="12.75">
      <c r="A132" s="947"/>
      <c r="B132" s="948"/>
    </row>
    <row r="133" spans="1:2" ht="12.75">
      <c r="A133" s="947"/>
      <c r="B133" s="948"/>
    </row>
    <row r="134" spans="1:2" ht="12.75">
      <c r="A134" s="947"/>
      <c r="B134" s="948"/>
    </row>
    <row r="135" spans="1:2" ht="12.75">
      <c r="A135" s="947"/>
      <c r="B135" s="948"/>
    </row>
    <row r="136" spans="1:2" ht="12.75">
      <c r="A136" s="947"/>
      <c r="B136" s="948"/>
    </row>
    <row r="137" spans="1:2" ht="12.75">
      <c r="A137" s="947"/>
      <c r="B137" s="948"/>
    </row>
    <row r="138" spans="1:2" ht="12.75">
      <c r="A138" s="947"/>
      <c r="B138" s="948"/>
    </row>
    <row r="139" spans="1:2" ht="12.75">
      <c r="A139" s="947"/>
      <c r="B139" s="948"/>
    </row>
    <row r="140" spans="1:2" ht="12.75">
      <c r="A140" s="947"/>
      <c r="B140" s="948"/>
    </row>
    <row r="141" spans="1:2" ht="12.75">
      <c r="A141" s="947"/>
      <c r="B141" s="948"/>
    </row>
    <row r="142" spans="1:2" ht="12.75">
      <c r="A142" s="947"/>
      <c r="B142" s="948"/>
    </row>
    <row r="143" spans="1:2" ht="12.75">
      <c r="A143" s="947"/>
      <c r="B143" s="948"/>
    </row>
    <row r="144" spans="1:2" ht="12.75">
      <c r="A144" s="947"/>
      <c r="B144" s="948"/>
    </row>
    <row r="145" spans="1:2" ht="12.75">
      <c r="A145" s="947"/>
      <c r="B145" s="948"/>
    </row>
    <row r="146" spans="1:2" ht="12.75">
      <c r="A146" s="947"/>
      <c r="B146" s="948"/>
    </row>
    <row r="147" spans="1:2" ht="12.75">
      <c r="A147" s="947"/>
      <c r="B147" s="948"/>
    </row>
    <row r="148" spans="1:2" ht="12.75">
      <c r="A148" s="947"/>
      <c r="B148" s="948"/>
    </row>
    <row r="149" spans="1:2" ht="12.75">
      <c r="A149" s="947"/>
      <c r="B149" s="948"/>
    </row>
    <row r="150" spans="1:2" ht="12.75">
      <c r="A150" s="947"/>
      <c r="B150" s="948"/>
    </row>
    <row r="151" spans="1:2" ht="12.75">
      <c r="A151" s="947"/>
      <c r="B151" s="948"/>
    </row>
    <row r="152" spans="1:2" ht="12.75">
      <c r="A152" s="947"/>
      <c r="B152" s="948"/>
    </row>
    <row r="153" spans="1:2" ht="12.75">
      <c r="A153" s="947"/>
      <c r="B153" s="948"/>
    </row>
    <row r="154" spans="1:2" ht="12.75">
      <c r="A154" s="947"/>
      <c r="B154" s="948"/>
    </row>
    <row r="155" spans="1:2" ht="12.75">
      <c r="A155" s="947"/>
      <c r="B155" s="948"/>
    </row>
    <row r="156" spans="1:2" ht="12.75">
      <c r="A156" s="947"/>
      <c r="B156" s="948"/>
    </row>
    <row r="157" spans="1:2" ht="12.75">
      <c r="A157" s="947"/>
      <c r="B157" s="948"/>
    </row>
    <row r="158" spans="1:2" ht="12.75">
      <c r="A158" s="947"/>
      <c r="B158" s="948"/>
    </row>
    <row r="159" spans="1:2" ht="12.75">
      <c r="A159" s="947"/>
      <c r="B159" s="948"/>
    </row>
    <row r="160" spans="1:2" ht="12.75">
      <c r="A160" s="947"/>
      <c r="B160" s="948"/>
    </row>
    <row r="161" spans="1:2" ht="12.75">
      <c r="A161" s="947"/>
      <c r="B161" s="948"/>
    </row>
    <row r="162" spans="1:2" ht="12.75">
      <c r="A162" s="947"/>
      <c r="B162" s="948"/>
    </row>
    <row r="163" spans="1:2" ht="12.75">
      <c r="A163" s="947"/>
      <c r="B163" s="948"/>
    </row>
    <row r="164" spans="1:2" ht="12.75">
      <c r="A164" s="947"/>
      <c r="B164" s="948"/>
    </row>
    <row r="165" spans="1:2" ht="12.75">
      <c r="A165" s="947"/>
      <c r="B165" s="948"/>
    </row>
    <row r="166" spans="1:2" ht="12.75">
      <c r="A166" s="947"/>
      <c r="B166" s="948"/>
    </row>
    <row r="167" spans="1:2" ht="12.75">
      <c r="A167" s="947"/>
      <c r="B167" s="948"/>
    </row>
    <row r="168" spans="1:2" ht="12.75">
      <c r="A168" s="947"/>
      <c r="B168" s="948"/>
    </row>
    <row r="169" spans="1:2" ht="12.75">
      <c r="A169" s="947"/>
      <c r="B169" s="948"/>
    </row>
    <row r="170" spans="1:2" ht="12.75">
      <c r="A170" s="947"/>
      <c r="B170" s="948"/>
    </row>
    <row r="171" spans="1:2" ht="12.75">
      <c r="A171" s="947"/>
      <c r="B171" s="948"/>
    </row>
    <row r="172" spans="1:2" ht="12.75">
      <c r="A172" s="947"/>
      <c r="B172" s="948"/>
    </row>
    <row r="173" spans="1:2" ht="12.75">
      <c r="A173" s="947"/>
      <c r="B173" s="948"/>
    </row>
    <row r="174" spans="1:2" ht="12.75">
      <c r="A174" s="947"/>
      <c r="B174" s="948"/>
    </row>
    <row r="175" spans="1:2" ht="12.75">
      <c r="A175" s="947"/>
      <c r="B175" s="948"/>
    </row>
    <row r="176" spans="1:2" ht="12.75">
      <c r="A176" s="947"/>
      <c r="B176" s="948"/>
    </row>
    <row r="177" spans="1:2" ht="12.75">
      <c r="A177" s="947"/>
      <c r="B177" s="948"/>
    </row>
    <row r="178" spans="1:2" ht="12.75">
      <c r="A178" s="947"/>
      <c r="B178" s="948"/>
    </row>
    <row r="179" spans="1:2" ht="12.75">
      <c r="A179" s="947"/>
      <c r="B179" s="948"/>
    </row>
    <row r="180" spans="1:2" ht="12.75">
      <c r="A180" s="947"/>
      <c r="B180" s="948"/>
    </row>
    <row r="181" spans="1:2" ht="12.75">
      <c r="A181" s="947"/>
      <c r="B181" s="948"/>
    </row>
    <row r="182" spans="1:2" ht="12.75">
      <c r="A182" s="947"/>
      <c r="B182" s="948"/>
    </row>
    <row r="183" spans="1:2" ht="12.75">
      <c r="A183" s="947"/>
      <c r="B183" s="948"/>
    </row>
    <row r="184" spans="1:2" ht="12.75">
      <c r="A184" s="947"/>
      <c r="B184" s="948"/>
    </row>
    <row r="185" spans="1:2" ht="12.75">
      <c r="A185" s="947"/>
      <c r="B185" s="948"/>
    </row>
    <row r="186" spans="1:2" ht="12.75">
      <c r="A186" s="947"/>
      <c r="B186" s="948"/>
    </row>
    <row r="187" spans="1:2" ht="12.75">
      <c r="A187" s="947"/>
      <c r="B187" s="948"/>
    </row>
    <row r="188" spans="1:2" ht="12.75">
      <c r="A188" s="947"/>
      <c r="B188" s="948"/>
    </row>
    <row r="189" spans="1:2" ht="12.75">
      <c r="A189" s="947"/>
      <c r="B189" s="948"/>
    </row>
    <row r="190" spans="1:2" ht="12.75">
      <c r="A190" s="947"/>
      <c r="B190" s="948"/>
    </row>
    <row r="191" spans="1:2" ht="12.75">
      <c r="A191" s="947"/>
      <c r="B191" s="948"/>
    </row>
    <row r="192" spans="1:2" ht="12.75">
      <c r="A192" s="947"/>
      <c r="B192" s="948"/>
    </row>
    <row r="193" spans="1:2" ht="12.75">
      <c r="A193" s="947"/>
      <c r="B193" s="948"/>
    </row>
    <row r="194" spans="1:2" ht="12.75">
      <c r="A194" s="947"/>
      <c r="B194" s="948"/>
    </row>
    <row r="195" spans="1:2" ht="12.75">
      <c r="A195" s="947"/>
      <c r="B195" s="948"/>
    </row>
    <row r="196" spans="1:2" ht="12.75">
      <c r="A196" s="947"/>
      <c r="B196" s="948"/>
    </row>
    <row r="197" spans="1:2" ht="12.75">
      <c r="A197" s="947"/>
      <c r="B197" s="948"/>
    </row>
    <row r="198" spans="1:2" ht="12.75">
      <c r="A198" s="947"/>
      <c r="B198" s="948"/>
    </row>
    <row r="199" spans="1:2" ht="12.75">
      <c r="A199" s="947"/>
      <c r="B199" s="948"/>
    </row>
    <row r="200" spans="1:2" ht="12.75">
      <c r="A200" s="947"/>
      <c r="B200" s="948"/>
    </row>
    <row r="201" spans="1:2" ht="12.75">
      <c r="A201" s="947"/>
      <c r="B201" s="948"/>
    </row>
    <row r="202" spans="1:2" ht="12.75">
      <c r="A202" s="947"/>
      <c r="B202" s="948"/>
    </row>
    <row r="203" spans="1:2" ht="12.75">
      <c r="A203" s="947"/>
      <c r="B203" s="948"/>
    </row>
    <row r="204" spans="1:2" ht="12.75">
      <c r="A204" s="947"/>
      <c r="B204" s="948"/>
    </row>
    <row r="205" spans="1:2" ht="12.75">
      <c r="A205" s="947"/>
      <c r="B205" s="948"/>
    </row>
    <row r="206" spans="1:2" ht="12.75">
      <c r="A206" s="947"/>
      <c r="B206" s="948"/>
    </row>
    <row r="207" spans="1:2" ht="12.75">
      <c r="A207" s="947"/>
      <c r="B207" s="948"/>
    </row>
    <row r="208" spans="1:2" ht="12.75">
      <c r="A208" s="947"/>
      <c r="B208" s="948"/>
    </row>
    <row r="209" spans="1:2" ht="12.75">
      <c r="A209" s="947"/>
      <c r="B209" s="948"/>
    </row>
    <row r="210" spans="1:2" ht="12.75">
      <c r="A210" s="947"/>
      <c r="B210" s="948"/>
    </row>
    <row r="211" spans="1:2" ht="12.75">
      <c r="A211" s="947"/>
      <c r="B211" s="948"/>
    </row>
    <row r="212" spans="1:2" ht="12.75">
      <c r="A212" s="947"/>
      <c r="B212" s="948"/>
    </row>
    <row r="213" spans="1:2" ht="12.75">
      <c r="A213" s="947"/>
      <c r="B213" s="948"/>
    </row>
    <row r="214" spans="1:2" ht="12.75">
      <c r="A214" s="947"/>
      <c r="B214" s="948"/>
    </row>
    <row r="215" spans="1:2" ht="12.75">
      <c r="A215" s="947"/>
      <c r="B215" s="948"/>
    </row>
    <row r="216" spans="1:2" ht="12.75">
      <c r="A216" s="947"/>
      <c r="B216" s="948"/>
    </row>
    <row r="217" spans="1:2" ht="12.75">
      <c r="A217" s="947"/>
      <c r="B217" s="948"/>
    </row>
    <row r="218" spans="1:2" ht="12.75">
      <c r="A218" s="947"/>
      <c r="B218" s="948"/>
    </row>
    <row r="219" spans="1:2" ht="12.75">
      <c r="A219" s="947"/>
      <c r="B219" s="948"/>
    </row>
    <row r="220" spans="1:2" ht="12.75">
      <c r="A220" s="947"/>
      <c r="B220" s="948"/>
    </row>
    <row r="221" spans="1:2" ht="12.75">
      <c r="A221" s="947"/>
      <c r="B221" s="948"/>
    </row>
    <row r="222" spans="1:2" ht="12.75">
      <c r="A222" s="947"/>
      <c r="B222" s="948"/>
    </row>
    <row r="223" spans="1:2" ht="12.75">
      <c r="A223" s="947"/>
      <c r="B223" s="948"/>
    </row>
    <row r="224" spans="1:2" ht="12.75">
      <c r="A224" s="947"/>
      <c r="B224" s="948"/>
    </row>
    <row r="225" spans="1:2" ht="12.75">
      <c r="A225" s="947"/>
      <c r="B225" s="948"/>
    </row>
    <row r="226" spans="1:2" ht="12.75">
      <c r="A226" s="947"/>
      <c r="B226" s="948"/>
    </row>
    <row r="227" spans="1:2" ht="12.75">
      <c r="A227" s="947"/>
      <c r="B227" s="948"/>
    </row>
    <row r="228" spans="1:2" ht="12.75">
      <c r="A228" s="947"/>
      <c r="B228" s="948"/>
    </row>
    <row r="229" spans="1:2" ht="12.75">
      <c r="A229" s="947"/>
      <c r="B229" s="948"/>
    </row>
    <row r="230" spans="1:2" ht="12.75">
      <c r="A230" s="947"/>
      <c r="B230" s="948"/>
    </row>
    <row r="231" spans="1:2" ht="12.75">
      <c r="A231" s="947"/>
      <c r="B231" s="948"/>
    </row>
    <row r="232" spans="1:2" ht="12.75">
      <c r="A232" s="947"/>
      <c r="B232" s="948"/>
    </row>
    <row r="233" spans="1:2" ht="12.75">
      <c r="A233" s="947"/>
      <c r="B233" s="948"/>
    </row>
    <row r="234" spans="1:2" ht="12.75">
      <c r="A234" s="947"/>
      <c r="B234" s="948"/>
    </row>
    <row r="235" spans="1:2" ht="12.75">
      <c r="A235" s="947"/>
      <c r="B235" s="948"/>
    </row>
    <row r="236" spans="1:2" ht="12.75">
      <c r="A236" s="947"/>
      <c r="B236" s="948"/>
    </row>
    <row r="237" spans="1:2" ht="12.75">
      <c r="A237" s="947"/>
      <c r="B237" s="948"/>
    </row>
    <row r="238" spans="1:2" ht="12.75">
      <c r="A238" s="947"/>
      <c r="B238" s="948"/>
    </row>
    <row r="239" spans="1:2" ht="12.75">
      <c r="A239" s="947"/>
      <c r="B239" s="948"/>
    </row>
    <row r="240" spans="1:2" ht="12.75">
      <c r="A240" s="947"/>
      <c r="B240" s="948"/>
    </row>
    <row r="241" spans="1:2" ht="12.75">
      <c r="A241" s="947"/>
      <c r="B241" s="948"/>
    </row>
    <row r="242" spans="1:2" ht="12.75">
      <c r="A242" s="947"/>
      <c r="B242" s="948"/>
    </row>
    <row r="243" spans="1:2" ht="12.75">
      <c r="A243" s="947"/>
      <c r="B243" s="948"/>
    </row>
    <row r="244" spans="1:2" ht="12.75">
      <c r="A244" s="947"/>
      <c r="B244" s="948"/>
    </row>
    <row r="245" spans="1:2" ht="12.75">
      <c r="A245" s="947"/>
      <c r="B245" s="948"/>
    </row>
    <row r="246" spans="1:2" ht="12.75">
      <c r="A246" s="947"/>
      <c r="B246" s="948"/>
    </row>
    <row r="247" spans="1:2" ht="12.75">
      <c r="A247" s="947"/>
      <c r="B247" s="948"/>
    </row>
    <row r="248" spans="1:2" ht="12.75">
      <c r="A248" s="947"/>
      <c r="B248" s="948"/>
    </row>
    <row r="249" spans="1:2" ht="12.75">
      <c r="A249" s="947"/>
      <c r="B249" s="948"/>
    </row>
    <row r="250" spans="1:2" ht="12.75">
      <c r="A250" s="947"/>
      <c r="B250" s="948"/>
    </row>
    <row r="251" spans="1:2" ht="12.75">
      <c r="A251" s="947"/>
      <c r="B251" s="948"/>
    </row>
    <row r="252" spans="1:2" ht="12.75">
      <c r="A252" s="947"/>
      <c r="B252" s="948"/>
    </row>
    <row r="253" spans="1:2" ht="12.75">
      <c r="A253" s="947"/>
      <c r="B253" s="948"/>
    </row>
    <row r="254" spans="1:2" ht="12.75">
      <c r="A254" s="947"/>
      <c r="B254" s="948"/>
    </row>
    <row r="255" spans="1:2" ht="12.75">
      <c r="A255" s="947"/>
      <c r="B255" s="948"/>
    </row>
    <row r="256" spans="1:2" ht="12.75">
      <c r="A256" s="947"/>
      <c r="B256" s="948"/>
    </row>
    <row r="257" spans="1:2" ht="12.75">
      <c r="A257" s="947"/>
      <c r="B257" s="948"/>
    </row>
    <row r="258" spans="1:2" ht="12.75">
      <c r="A258" s="947"/>
      <c r="B258" s="948"/>
    </row>
    <row r="259" spans="1:2" ht="12.75">
      <c r="A259" s="947"/>
      <c r="B259" s="948"/>
    </row>
  </sheetData>
  <sheetProtection/>
  <mergeCells count="5">
    <mergeCell ref="B39:F39"/>
    <mergeCell ref="A33:F33"/>
    <mergeCell ref="B35:F35"/>
    <mergeCell ref="B36:F36"/>
    <mergeCell ref="B38:F38"/>
  </mergeCells>
  <dataValidations count="1">
    <dataValidation operator="lessThanOrEqual" allowBlank="1" promptTitle="Warning" prompt="Here should be negative number" errorTitle="Error" error="Here should be negative number" sqref="C22:F2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776"/>
      <c r="I4" s="788"/>
    </row>
    <row r="5" ht="14.25">
      <c r="I5" s="3"/>
    </row>
    <row r="6" ht="18.75">
      <c r="I6" s="6" t="s">
        <v>189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4:8" ht="71.25" customHeight="1">
      <c r="D11" s="789" t="s">
        <v>190</v>
      </c>
      <c r="E11" s="789"/>
      <c r="F11" s="789"/>
      <c r="G11" s="789"/>
      <c r="H11" s="789"/>
    </row>
    <row r="12" ht="22.5">
      <c r="G12" s="83"/>
    </row>
    <row r="13" ht="22.5">
      <c r="G13" s="83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4">
        <v>40908</v>
      </c>
      <c r="H15" s="15"/>
      <c r="I15" s="16"/>
    </row>
    <row r="16" spans="5:7" ht="15">
      <c r="E16" s="10"/>
      <c r="F16" s="10"/>
      <c r="G16" s="17" t="s">
        <v>154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778" t="s">
        <v>8</v>
      </c>
      <c r="H20" s="779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778" t="s">
        <v>11</v>
      </c>
      <c r="H22" s="779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768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0.25" customHeight="1" thickBot="1">
      <c r="B30" s="33" t="s">
        <v>19</v>
      </c>
      <c r="E30" s="25"/>
      <c r="F30" s="773" t="s">
        <v>20</v>
      </c>
      <c r="G30" s="773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774" t="s">
        <v>23</v>
      </c>
      <c r="C32" s="788"/>
      <c r="D32" s="788"/>
      <c r="E32" s="788"/>
      <c r="F32" s="773" t="s">
        <v>20</v>
      </c>
      <c r="G32" s="773"/>
      <c r="H32" s="35" t="s">
        <v>21</v>
      </c>
      <c r="I32" s="28" t="s">
        <v>22</v>
      </c>
    </row>
    <row r="33" spans="2:8" ht="26.25" customHeight="1">
      <c r="B33" s="788"/>
      <c r="C33" s="788"/>
      <c r="D33" s="788"/>
      <c r="E33" s="788"/>
      <c r="F33" s="767"/>
      <c r="G33" s="20"/>
      <c r="H33" s="12"/>
    </row>
    <row r="34" spans="5:7" ht="15">
      <c r="E34" s="37"/>
      <c r="F34" s="37"/>
      <c r="G34" s="37"/>
    </row>
  </sheetData>
  <sheetProtection/>
  <mergeCells count="7">
    <mergeCell ref="F30:G30"/>
    <mergeCell ref="B32:E33"/>
    <mergeCell ref="F32:G32"/>
    <mergeCell ref="H4:I4"/>
    <mergeCell ref="D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9">
      <selection activeCell="H46" sqref="H46"/>
    </sheetView>
  </sheetViews>
  <sheetFormatPr defaultColWidth="9.140625" defaultRowHeight="12.75"/>
  <cols>
    <col min="1" max="1" width="53.57421875" style="85" customWidth="1"/>
    <col min="2" max="2" width="4.421875" style="85" bestFit="1" customWidth="1"/>
    <col min="3" max="3" width="13.57421875" style="85" customWidth="1"/>
    <col min="4" max="4" width="12.421875" style="85" customWidth="1"/>
    <col min="5" max="5" width="12.28125" style="85" customWidth="1"/>
    <col min="6" max="6" width="12.00390625" style="85" bestFit="1" customWidth="1"/>
    <col min="7" max="7" width="11.8515625" style="85" customWidth="1"/>
    <col min="8" max="8" width="12.57421875" style="85" customWidth="1"/>
    <col min="9" max="9" width="12.28125" style="85" customWidth="1"/>
    <col min="10" max="10" width="12.7109375" style="85" customWidth="1"/>
    <col min="11" max="11" width="11.8515625" style="85" customWidth="1"/>
    <col min="12" max="12" width="12.8515625" style="85" customWidth="1"/>
    <col min="13" max="13" width="11.57421875" style="85" customWidth="1"/>
    <col min="14" max="14" width="12.00390625" style="85" customWidth="1"/>
    <col min="15" max="16384" width="9.140625" style="85" customWidth="1"/>
  </cols>
  <sheetData>
    <row r="1" spans="1:14" ht="12.75">
      <c r="A1" s="84" t="s">
        <v>191</v>
      </c>
      <c r="B1" s="792" t="s">
        <v>192</v>
      </c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4"/>
    </row>
    <row r="2" spans="1:14" ht="12.75">
      <c r="A2" s="86"/>
      <c r="B2" s="790" t="s">
        <v>25</v>
      </c>
      <c r="C2" s="790" t="s">
        <v>193</v>
      </c>
      <c r="D2" s="790"/>
      <c r="E2" s="790"/>
      <c r="F2" s="790"/>
      <c r="G2" s="790" t="s">
        <v>194</v>
      </c>
      <c r="H2" s="790" t="s">
        <v>195</v>
      </c>
      <c r="I2" s="790" t="s">
        <v>196</v>
      </c>
      <c r="J2" s="790" t="s">
        <v>197</v>
      </c>
      <c r="K2" s="790" t="s">
        <v>100</v>
      </c>
      <c r="L2" s="790" t="s">
        <v>198</v>
      </c>
      <c r="M2" s="790" t="s">
        <v>199</v>
      </c>
      <c r="N2" s="795" t="s">
        <v>200</v>
      </c>
    </row>
    <row r="3" spans="1:14" ht="14.25" customHeight="1">
      <c r="A3" s="87"/>
      <c r="B3" s="790"/>
      <c r="C3" s="790" t="s">
        <v>201</v>
      </c>
      <c r="D3" s="790" t="s">
        <v>202</v>
      </c>
      <c r="E3" s="790" t="s">
        <v>203</v>
      </c>
      <c r="F3" s="790" t="s">
        <v>204</v>
      </c>
      <c r="G3" s="790"/>
      <c r="H3" s="790"/>
      <c r="I3" s="790"/>
      <c r="J3" s="790"/>
      <c r="K3" s="790"/>
      <c r="L3" s="790"/>
      <c r="M3" s="790"/>
      <c r="N3" s="795"/>
    </row>
    <row r="4" spans="1:14" ht="17.25" customHeight="1">
      <c r="A4" s="88" t="s">
        <v>205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6"/>
    </row>
    <row r="5" spans="1:14" ht="13.5" thickBot="1">
      <c r="A5" s="89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  <c r="I5" s="90">
        <v>9</v>
      </c>
      <c r="J5" s="90">
        <v>10</v>
      </c>
      <c r="K5" s="90">
        <v>11</v>
      </c>
      <c r="L5" s="90">
        <v>12</v>
      </c>
      <c r="M5" s="90">
        <v>13</v>
      </c>
      <c r="N5" s="91">
        <v>14</v>
      </c>
    </row>
    <row r="6" spans="1:14" ht="12.75">
      <c r="A6" s="92" t="s">
        <v>683</v>
      </c>
      <c r="B6" s="93" t="s">
        <v>30</v>
      </c>
      <c r="C6" s="94">
        <v>1095340</v>
      </c>
      <c r="D6" s="94"/>
      <c r="E6" s="94"/>
      <c r="F6" s="95">
        <f>C6-D6-E6</f>
        <v>1095340</v>
      </c>
      <c r="G6" s="94"/>
      <c r="H6" s="94">
        <v>711412</v>
      </c>
      <c r="I6" s="94"/>
      <c r="J6" s="94">
        <v>110883</v>
      </c>
      <c r="K6" s="94">
        <v>14246</v>
      </c>
      <c r="L6" s="94"/>
      <c r="M6" s="94"/>
      <c r="N6" s="96">
        <f>F6+G6+H6+I6+J6+K6-L6+M6</f>
        <v>1931881</v>
      </c>
    </row>
    <row r="7" spans="1:14" ht="24.75" thickBot="1">
      <c r="A7" s="97" t="s">
        <v>206</v>
      </c>
      <c r="B7" s="98" t="s">
        <v>32</v>
      </c>
      <c r="C7" s="99"/>
      <c r="D7" s="99"/>
      <c r="E7" s="99"/>
      <c r="F7" s="99"/>
      <c r="G7" s="99"/>
      <c r="H7" s="99"/>
      <c r="I7" s="99"/>
      <c r="J7" s="100"/>
      <c r="K7" s="99"/>
      <c r="L7" s="99"/>
      <c r="M7" s="99"/>
      <c r="N7" s="101">
        <f>J7</f>
        <v>0</v>
      </c>
    </row>
    <row r="8" spans="1:14" ht="12.75">
      <c r="A8" s="102" t="s">
        <v>207</v>
      </c>
      <c r="B8" s="103" t="s">
        <v>34</v>
      </c>
      <c r="C8" s="104">
        <f>SUM(C6:C7)</f>
        <v>1095340</v>
      </c>
      <c r="D8" s="104">
        <f aca="true" t="shared" si="0" ref="D8:M8">SUM(D6:D7)</f>
        <v>0</v>
      </c>
      <c r="E8" s="104">
        <f>SUM(E6:E7)</f>
        <v>0</v>
      </c>
      <c r="F8" s="104">
        <f>C8-D8-E8</f>
        <v>1095340</v>
      </c>
      <c r="G8" s="104">
        <f>SUM(G6:G7)</f>
        <v>0</v>
      </c>
      <c r="H8" s="104">
        <f>SUM(H6:H7)</f>
        <v>711412</v>
      </c>
      <c r="I8" s="104">
        <f>SUM(I6:I7)</f>
        <v>0</v>
      </c>
      <c r="J8" s="104">
        <f t="shared" si="0"/>
        <v>110883</v>
      </c>
      <c r="K8" s="104">
        <f t="shared" si="0"/>
        <v>14246</v>
      </c>
      <c r="L8" s="104">
        <f t="shared" si="0"/>
        <v>0</v>
      </c>
      <c r="M8" s="104">
        <f t="shared" si="0"/>
        <v>0</v>
      </c>
      <c r="N8" s="105">
        <f>F8+G8+H8+I8+J8+K8-L8+M8</f>
        <v>1931881</v>
      </c>
    </row>
    <row r="9" spans="1:14" ht="24">
      <c r="A9" s="106" t="s">
        <v>208</v>
      </c>
      <c r="B9" s="107" t="s">
        <v>36</v>
      </c>
      <c r="C9" s="108"/>
      <c r="D9" s="108"/>
      <c r="E9" s="108"/>
      <c r="F9" s="108"/>
      <c r="G9" s="108"/>
      <c r="H9" s="109"/>
      <c r="I9" s="110"/>
      <c r="J9" s="108"/>
      <c r="K9" s="108"/>
      <c r="L9" s="108"/>
      <c r="M9" s="109"/>
      <c r="N9" s="111">
        <f>H9+I9+M9</f>
        <v>0</v>
      </c>
    </row>
    <row r="10" spans="1:14" ht="24">
      <c r="A10" s="106" t="s">
        <v>209</v>
      </c>
      <c r="B10" s="107" t="s">
        <v>38</v>
      </c>
      <c r="C10" s="109"/>
      <c r="D10" s="109"/>
      <c r="E10" s="109"/>
      <c r="F10" s="112">
        <f>C10-D10-E10</f>
        <v>0</v>
      </c>
      <c r="G10" s="109"/>
      <c r="H10" s="108"/>
      <c r="I10" s="108"/>
      <c r="J10" s="109"/>
      <c r="K10" s="109"/>
      <c r="L10" s="108"/>
      <c r="M10" s="109"/>
      <c r="N10" s="111">
        <f>F10+G10+J10+K10+M10</f>
        <v>0</v>
      </c>
    </row>
    <row r="11" spans="1:14" ht="12.75">
      <c r="A11" s="113" t="s">
        <v>210</v>
      </c>
      <c r="B11" s="114" t="s">
        <v>211</v>
      </c>
      <c r="C11" s="109"/>
      <c r="D11" s="109"/>
      <c r="E11" s="109"/>
      <c r="F11" s="112">
        <f>C11-D11-E11</f>
        <v>0</v>
      </c>
      <c r="G11" s="109"/>
      <c r="H11" s="109"/>
      <c r="I11" s="109"/>
      <c r="J11" s="109"/>
      <c r="K11" s="109"/>
      <c r="L11" s="109"/>
      <c r="M11" s="109"/>
      <c r="N11" s="111">
        <f>F11+G11+J11+K11+M11</f>
        <v>0</v>
      </c>
    </row>
    <row r="12" spans="1:14" ht="12.75">
      <c r="A12" s="113" t="s">
        <v>210</v>
      </c>
      <c r="B12" s="115" t="s">
        <v>212</v>
      </c>
      <c r="C12" s="109"/>
      <c r="D12" s="109"/>
      <c r="E12" s="109"/>
      <c r="F12" s="112">
        <f>C12-D12-E12</f>
        <v>0</v>
      </c>
      <c r="G12" s="109"/>
      <c r="H12" s="108"/>
      <c r="I12" s="108"/>
      <c r="J12" s="109"/>
      <c r="K12" s="109"/>
      <c r="L12" s="108"/>
      <c r="M12" s="109"/>
      <c r="N12" s="111">
        <f>F12+G12+J12+K12+M12</f>
        <v>0</v>
      </c>
    </row>
    <row r="13" spans="1:14" ht="12.75">
      <c r="A13" s="106" t="s">
        <v>213</v>
      </c>
      <c r="B13" s="107" t="s">
        <v>40</v>
      </c>
      <c r="C13" s="108"/>
      <c r="D13" s="108"/>
      <c r="E13" s="108"/>
      <c r="F13" s="108"/>
      <c r="G13" s="108"/>
      <c r="H13" s="108"/>
      <c r="I13" s="108"/>
      <c r="J13" s="109">
        <v>74951</v>
      </c>
      <c r="K13" s="108"/>
      <c r="L13" s="108"/>
      <c r="M13" s="108"/>
      <c r="N13" s="111">
        <f>J13</f>
        <v>74951</v>
      </c>
    </row>
    <row r="14" spans="1:14" ht="12.75">
      <c r="A14" s="106" t="s">
        <v>214</v>
      </c>
      <c r="B14" s="107" t="s">
        <v>42</v>
      </c>
      <c r="C14" s="108"/>
      <c r="D14" s="108"/>
      <c r="E14" s="108"/>
      <c r="F14" s="108"/>
      <c r="G14" s="108"/>
      <c r="H14" s="108"/>
      <c r="I14" s="108"/>
      <c r="J14" s="109">
        <v>-63648</v>
      </c>
      <c r="K14" s="109"/>
      <c r="L14" s="109"/>
      <c r="M14" s="108"/>
      <c r="N14" s="111">
        <f>J14+K14-L14</f>
        <v>-63648</v>
      </c>
    </row>
    <row r="15" spans="1:14" ht="24">
      <c r="A15" s="106" t="s">
        <v>215</v>
      </c>
      <c r="B15" s="107" t="s">
        <v>50</v>
      </c>
      <c r="C15" s="108"/>
      <c r="D15" s="108"/>
      <c r="E15" s="108"/>
      <c r="F15" s="108"/>
      <c r="G15" s="108"/>
      <c r="H15" s="108"/>
      <c r="I15" s="109"/>
      <c r="J15" s="108"/>
      <c r="K15" s="109"/>
      <c r="L15" s="108"/>
      <c r="M15" s="109"/>
      <c r="N15" s="111">
        <f>M15+K15+I15</f>
        <v>0</v>
      </c>
    </row>
    <row r="16" spans="1:14" ht="12.75">
      <c r="A16" s="113" t="s">
        <v>210</v>
      </c>
      <c r="B16" s="116" t="s">
        <v>168</v>
      </c>
      <c r="C16" s="108"/>
      <c r="D16" s="108"/>
      <c r="E16" s="108"/>
      <c r="F16" s="108"/>
      <c r="G16" s="108"/>
      <c r="H16" s="108"/>
      <c r="I16" s="109"/>
      <c r="J16" s="108"/>
      <c r="K16" s="109"/>
      <c r="L16" s="108"/>
      <c r="M16" s="109"/>
      <c r="N16" s="111">
        <f>M16+K16+I16</f>
        <v>0</v>
      </c>
    </row>
    <row r="17" spans="1:14" ht="12.75">
      <c r="A17" s="106" t="s">
        <v>216</v>
      </c>
      <c r="B17" s="107" t="s">
        <v>53</v>
      </c>
      <c r="C17" s="108"/>
      <c r="D17" s="108"/>
      <c r="E17" s="108"/>
      <c r="F17" s="108"/>
      <c r="G17" s="109"/>
      <c r="H17" s="109"/>
      <c r="I17" s="108"/>
      <c r="J17" s="109"/>
      <c r="K17" s="109"/>
      <c r="L17" s="108"/>
      <c r="M17" s="109"/>
      <c r="N17" s="111">
        <f>M17+K17+J17+H17+G17</f>
        <v>0</v>
      </c>
    </row>
    <row r="18" spans="1:14" ht="13.5" thickBot="1">
      <c r="A18" s="117" t="s">
        <v>210</v>
      </c>
      <c r="B18" s="118" t="s">
        <v>217</v>
      </c>
      <c r="C18" s="119"/>
      <c r="D18" s="119"/>
      <c r="E18" s="119"/>
      <c r="F18" s="119"/>
      <c r="G18" s="120"/>
      <c r="H18" s="120"/>
      <c r="I18" s="119"/>
      <c r="J18" s="120">
        <v>-5358</v>
      </c>
      <c r="K18" s="120">
        <v>5358</v>
      </c>
      <c r="L18" s="119"/>
      <c r="M18" s="120"/>
      <c r="N18" s="111">
        <f>M18+K18+J18+H18+G18</f>
        <v>0</v>
      </c>
    </row>
    <row r="19" spans="1:14" ht="13.5" thickBot="1">
      <c r="A19" s="121" t="s">
        <v>693</v>
      </c>
      <c r="B19" s="122">
        <v>100</v>
      </c>
      <c r="C19" s="123">
        <v>1095340</v>
      </c>
      <c r="D19" s="123"/>
      <c r="E19" s="123"/>
      <c r="F19" s="124">
        <f>C19-D19-E19</f>
        <v>1095340</v>
      </c>
      <c r="G19" s="123"/>
      <c r="H19" s="123">
        <f>H8+H9+H17</f>
        <v>711412</v>
      </c>
      <c r="I19" s="123"/>
      <c r="J19" s="123">
        <v>116828</v>
      </c>
      <c r="K19" s="123">
        <v>19604</v>
      </c>
      <c r="L19" s="123"/>
      <c r="M19" s="123"/>
      <c r="N19" s="125">
        <f>F19+G19+H19+I19+J19+K19-L19+M19</f>
        <v>1943184</v>
      </c>
    </row>
    <row r="20" spans="1:14" ht="13.5" thickBo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ht="12.75">
      <c r="A21" s="84" t="s">
        <v>191</v>
      </c>
      <c r="B21" s="792" t="s">
        <v>218</v>
      </c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793"/>
      <c r="N21" s="794"/>
    </row>
    <row r="22" spans="1:14" ht="12.75">
      <c r="A22" s="86"/>
      <c r="B22" s="790" t="s">
        <v>25</v>
      </c>
      <c r="C22" s="790" t="s">
        <v>193</v>
      </c>
      <c r="D22" s="790"/>
      <c r="E22" s="790"/>
      <c r="F22" s="790"/>
      <c r="G22" s="790" t="s">
        <v>194</v>
      </c>
      <c r="H22" s="790" t="s">
        <v>195</v>
      </c>
      <c r="I22" s="790" t="s">
        <v>196</v>
      </c>
      <c r="J22" s="790" t="s">
        <v>197</v>
      </c>
      <c r="K22" s="790" t="s">
        <v>100</v>
      </c>
      <c r="L22" s="790" t="s">
        <v>198</v>
      </c>
      <c r="M22" s="790" t="s">
        <v>199</v>
      </c>
      <c r="N22" s="795" t="s">
        <v>200</v>
      </c>
    </row>
    <row r="23" spans="1:14" ht="12.75">
      <c r="A23" s="87"/>
      <c r="B23" s="790"/>
      <c r="C23" s="790" t="s">
        <v>201</v>
      </c>
      <c r="D23" s="790" t="s">
        <v>202</v>
      </c>
      <c r="E23" s="790" t="s">
        <v>203</v>
      </c>
      <c r="F23" s="790" t="s">
        <v>204</v>
      </c>
      <c r="G23" s="790"/>
      <c r="H23" s="790"/>
      <c r="I23" s="790"/>
      <c r="J23" s="790"/>
      <c r="K23" s="790"/>
      <c r="L23" s="790"/>
      <c r="M23" s="790"/>
      <c r="N23" s="795"/>
    </row>
    <row r="24" spans="1:14" ht="12.75">
      <c r="A24" s="88" t="s">
        <v>205</v>
      </c>
      <c r="B24" s="791"/>
      <c r="C24" s="791"/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6"/>
    </row>
    <row r="25" spans="1:14" ht="13.5" thickBot="1">
      <c r="A25" s="89">
        <v>1</v>
      </c>
      <c r="B25" s="90">
        <v>2</v>
      </c>
      <c r="C25" s="90">
        <v>3</v>
      </c>
      <c r="D25" s="90">
        <v>4</v>
      </c>
      <c r="E25" s="90">
        <v>5</v>
      </c>
      <c r="F25" s="90">
        <v>6</v>
      </c>
      <c r="G25" s="90">
        <v>7</v>
      </c>
      <c r="H25" s="90">
        <v>8</v>
      </c>
      <c r="I25" s="90">
        <v>9</v>
      </c>
      <c r="J25" s="90">
        <v>10</v>
      </c>
      <c r="K25" s="90">
        <v>11</v>
      </c>
      <c r="L25" s="90">
        <v>12</v>
      </c>
      <c r="M25" s="90">
        <v>13</v>
      </c>
      <c r="N25" s="91">
        <v>14</v>
      </c>
    </row>
    <row r="26" spans="1:14" ht="12.75">
      <c r="A26" s="92" t="s">
        <v>682</v>
      </c>
      <c r="B26" s="93" t="s">
        <v>30</v>
      </c>
      <c r="C26" s="94">
        <v>1095340</v>
      </c>
      <c r="D26" s="94"/>
      <c r="E26" s="94"/>
      <c r="F26" s="95">
        <f>C26-D26-E26</f>
        <v>1095340</v>
      </c>
      <c r="G26" s="94"/>
      <c r="H26" s="94">
        <v>711057</v>
      </c>
      <c r="I26" s="94"/>
      <c r="J26" s="94">
        <v>116828</v>
      </c>
      <c r="K26" s="94">
        <v>19959</v>
      </c>
      <c r="L26" s="94"/>
      <c r="M26" s="94"/>
      <c r="N26" s="96">
        <f>F26+G26+H26+I26+J26+K26-L26+M26</f>
        <v>1943184</v>
      </c>
    </row>
    <row r="27" spans="1:14" ht="24.75" thickBot="1">
      <c r="A27" s="97" t="s">
        <v>206</v>
      </c>
      <c r="B27" s="98" t="s">
        <v>32</v>
      </c>
      <c r="C27" s="99"/>
      <c r="D27" s="99"/>
      <c r="E27" s="99"/>
      <c r="F27" s="99"/>
      <c r="G27" s="99"/>
      <c r="H27" s="99"/>
      <c r="I27" s="99"/>
      <c r="J27" s="100"/>
      <c r="K27" s="99"/>
      <c r="L27" s="99"/>
      <c r="M27" s="99"/>
      <c r="N27" s="101">
        <f>J27</f>
        <v>0</v>
      </c>
    </row>
    <row r="28" spans="1:14" ht="12.75">
      <c r="A28" s="102" t="s">
        <v>207</v>
      </c>
      <c r="B28" s="103" t="s">
        <v>34</v>
      </c>
      <c r="C28" s="104">
        <f>SUM(C26:C27)</f>
        <v>1095340</v>
      </c>
      <c r="D28" s="104">
        <f>SUM(D26:D27)</f>
        <v>0</v>
      </c>
      <c r="E28" s="104">
        <f>SUM(E26:E27)</f>
        <v>0</v>
      </c>
      <c r="F28" s="104">
        <f>C28-D28-E28</f>
        <v>1095340</v>
      </c>
      <c r="G28" s="104">
        <f aca="true" t="shared" si="1" ref="G28:M28">SUM(G26:G27)</f>
        <v>0</v>
      </c>
      <c r="H28" s="104">
        <f t="shared" si="1"/>
        <v>711057</v>
      </c>
      <c r="I28" s="104">
        <f t="shared" si="1"/>
        <v>0</v>
      </c>
      <c r="J28" s="104">
        <f t="shared" si="1"/>
        <v>116828</v>
      </c>
      <c r="K28" s="104">
        <f t="shared" si="1"/>
        <v>19959</v>
      </c>
      <c r="L28" s="104">
        <f t="shared" si="1"/>
        <v>0</v>
      </c>
      <c r="M28" s="104">
        <f t="shared" si="1"/>
        <v>0</v>
      </c>
      <c r="N28" s="105">
        <f>F28+G28+H28+I28+J28+K28-L28+M28</f>
        <v>1943184</v>
      </c>
    </row>
    <row r="29" spans="1:14" ht="24">
      <c r="A29" s="106" t="s">
        <v>208</v>
      </c>
      <c r="B29" s="107" t="s">
        <v>36</v>
      </c>
      <c r="C29" s="108"/>
      <c r="D29" s="108"/>
      <c r="E29" s="108"/>
      <c r="F29" s="108"/>
      <c r="G29" s="108"/>
      <c r="H29" s="109"/>
      <c r="I29" s="110"/>
      <c r="J29" s="108"/>
      <c r="K29" s="108"/>
      <c r="L29" s="108"/>
      <c r="M29" s="109"/>
      <c r="N29" s="111">
        <f>H29+I29+M29</f>
        <v>0</v>
      </c>
    </row>
    <row r="30" spans="1:14" ht="24">
      <c r="A30" s="106" t="s">
        <v>209</v>
      </c>
      <c r="B30" s="107" t="s">
        <v>38</v>
      </c>
      <c r="C30" s="109"/>
      <c r="D30" s="109"/>
      <c r="E30" s="109"/>
      <c r="F30" s="112">
        <f>C30-D30-E30</f>
        <v>0</v>
      </c>
      <c r="G30" s="109"/>
      <c r="H30" s="108"/>
      <c r="I30" s="108"/>
      <c r="J30" s="109"/>
      <c r="K30" s="109"/>
      <c r="L30" s="108"/>
      <c r="M30" s="109"/>
      <c r="N30" s="111">
        <f>F30+G30+J30+K30+M30</f>
        <v>0</v>
      </c>
    </row>
    <row r="31" spans="1:14" ht="12.75">
      <c r="A31" s="113" t="s">
        <v>210</v>
      </c>
      <c r="B31" s="114" t="s">
        <v>211</v>
      </c>
      <c r="C31" s="109"/>
      <c r="D31" s="109"/>
      <c r="E31" s="109"/>
      <c r="F31" s="112">
        <f>C31-D31-E31</f>
        <v>0</v>
      </c>
      <c r="G31" s="109"/>
      <c r="H31" s="108"/>
      <c r="I31" s="108"/>
      <c r="J31" s="109"/>
      <c r="K31" s="109"/>
      <c r="L31" s="108"/>
      <c r="M31" s="109"/>
      <c r="N31" s="111">
        <f>F31+G31+J31+K31+M31</f>
        <v>0</v>
      </c>
    </row>
    <row r="32" spans="1:14" ht="12.75">
      <c r="A32" s="113" t="s">
        <v>210</v>
      </c>
      <c r="B32" s="116" t="s">
        <v>212</v>
      </c>
      <c r="C32" s="109"/>
      <c r="D32" s="109"/>
      <c r="E32" s="109"/>
      <c r="F32" s="112">
        <f>C32-D32-E32</f>
        <v>0</v>
      </c>
      <c r="G32" s="109"/>
      <c r="H32" s="108"/>
      <c r="I32" s="108"/>
      <c r="J32" s="109"/>
      <c r="K32" s="109"/>
      <c r="L32" s="108"/>
      <c r="M32" s="109"/>
      <c r="N32" s="111">
        <f>F32+G32+J32+K32+M32</f>
        <v>0</v>
      </c>
    </row>
    <row r="33" spans="1:14" ht="12.75">
      <c r="A33" s="106" t="s">
        <v>213</v>
      </c>
      <c r="B33" s="107" t="s">
        <v>40</v>
      </c>
      <c r="C33" s="108"/>
      <c r="D33" s="108"/>
      <c r="E33" s="108"/>
      <c r="F33" s="108"/>
      <c r="G33" s="108"/>
      <c r="H33" s="108"/>
      <c r="I33" s="108"/>
      <c r="J33" s="109">
        <v>101402</v>
      </c>
      <c r="K33" s="108"/>
      <c r="L33" s="108"/>
      <c r="M33" s="108"/>
      <c r="N33" s="111">
        <f>J33</f>
        <v>101402</v>
      </c>
    </row>
    <row r="34" spans="1:14" ht="12.75">
      <c r="A34" s="106" t="s">
        <v>214</v>
      </c>
      <c r="B34" s="107" t="s">
        <v>42</v>
      </c>
      <c r="C34" s="108"/>
      <c r="D34" s="108"/>
      <c r="E34" s="108"/>
      <c r="F34" s="108"/>
      <c r="G34" s="108"/>
      <c r="H34" s="108"/>
      <c r="I34" s="108"/>
      <c r="J34" s="109">
        <v>-66121</v>
      </c>
      <c r="K34" s="109"/>
      <c r="L34" s="109"/>
      <c r="M34" s="108"/>
      <c r="N34" s="111">
        <f>J34+K34-L34</f>
        <v>-66121</v>
      </c>
    </row>
    <row r="35" spans="1:14" ht="24">
      <c r="A35" s="106" t="s">
        <v>215</v>
      </c>
      <c r="B35" s="107" t="s">
        <v>50</v>
      </c>
      <c r="C35" s="108"/>
      <c r="D35" s="108"/>
      <c r="E35" s="108"/>
      <c r="F35" s="108"/>
      <c r="G35" s="108"/>
      <c r="H35" s="108"/>
      <c r="I35" s="109"/>
      <c r="J35" s="108"/>
      <c r="K35" s="109"/>
      <c r="L35" s="108"/>
      <c r="M35" s="109"/>
      <c r="N35" s="111">
        <f>M35+K35+I35</f>
        <v>0</v>
      </c>
    </row>
    <row r="36" spans="1:14" ht="12.75">
      <c r="A36" s="113" t="s">
        <v>210</v>
      </c>
      <c r="B36" s="116" t="s">
        <v>168</v>
      </c>
      <c r="C36" s="108"/>
      <c r="D36" s="108"/>
      <c r="E36" s="108"/>
      <c r="F36" s="108"/>
      <c r="G36" s="108"/>
      <c r="H36" s="108"/>
      <c r="I36" s="109"/>
      <c r="J36" s="108"/>
      <c r="K36" s="109"/>
      <c r="L36" s="108"/>
      <c r="M36" s="109"/>
      <c r="N36" s="111">
        <f>M36+K36+I36</f>
        <v>0</v>
      </c>
    </row>
    <row r="37" spans="1:14" ht="12.75">
      <c r="A37" s="106" t="s">
        <v>216</v>
      </c>
      <c r="B37" s="107" t="s">
        <v>53</v>
      </c>
      <c r="C37" s="108"/>
      <c r="D37" s="108"/>
      <c r="E37" s="108"/>
      <c r="F37" s="108"/>
      <c r="G37" s="109"/>
      <c r="H37" s="109"/>
      <c r="I37" s="108"/>
      <c r="J37" s="109">
        <v>-3748</v>
      </c>
      <c r="K37" s="109">
        <v>3748</v>
      </c>
      <c r="L37" s="108"/>
      <c r="M37" s="109"/>
      <c r="N37" s="111">
        <f>M37+K37+J37+H37+G37</f>
        <v>0</v>
      </c>
    </row>
    <row r="38" spans="1:14" ht="13.5" thickBot="1">
      <c r="A38" s="117" t="s">
        <v>210</v>
      </c>
      <c r="B38" s="118" t="s">
        <v>217</v>
      </c>
      <c r="C38" s="119"/>
      <c r="D38" s="119"/>
      <c r="E38" s="119"/>
      <c r="F38" s="119"/>
      <c r="G38" s="120"/>
      <c r="H38" s="120"/>
      <c r="I38" s="119"/>
      <c r="J38" s="120"/>
      <c r="K38" s="120"/>
      <c r="L38" s="119"/>
      <c r="M38" s="120"/>
      <c r="N38" s="111">
        <f>M38+K38+J38+H38+G38</f>
        <v>0</v>
      </c>
    </row>
    <row r="39" spans="1:14" ht="13.5" thickBot="1">
      <c r="A39" s="121" t="s">
        <v>694</v>
      </c>
      <c r="B39" s="122">
        <v>100</v>
      </c>
      <c r="C39" s="123">
        <v>1095340</v>
      </c>
      <c r="D39" s="123"/>
      <c r="E39" s="123"/>
      <c r="F39" s="124">
        <f>C39-D39-E39</f>
        <v>1095340</v>
      </c>
      <c r="G39" s="123"/>
      <c r="H39" s="123">
        <f>IF3_Cap_AdjBegRevDif+IF3_Cap_IntMRevChange</f>
        <v>711057</v>
      </c>
      <c r="I39" s="123"/>
      <c r="J39" s="123">
        <f>IF3_Cap_AdjBegAccrProf+IF3_Cap_RepAccrProf+IF3_Cap_DividAccrProf+IF3_Cap_IntMAccrProf</f>
        <v>148361</v>
      </c>
      <c r="K39" s="123">
        <f>IF3_Cap_AdjBegResCap+IF3_Cap_IntMResCap</f>
        <v>23707</v>
      </c>
      <c r="L39" s="123"/>
      <c r="M39" s="123"/>
      <c r="N39" s="125">
        <f>F39+G39+H39+I39+J39+K39-L39+M39</f>
        <v>1978465</v>
      </c>
    </row>
    <row r="40" ht="7.5" customHeight="1"/>
    <row r="41" spans="1:4" ht="14.25">
      <c r="A41" s="127" t="s">
        <v>219</v>
      </c>
      <c r="B41" s="943" t="s">
        <v>689</v>
      </c>
      <c r="C41" s="787"/>
      <c r="D41" s="787"/>
    </row>
    <row r="42" spans="1:4" ht="12" customHeight="1">
      <c r="A42" s="951" t="s">
        <v>220</v>
      </c>
      <c r="B42" s="952" t="s">
        <v>185</v>
      </c>
      <c r="C42" s="797"/>
      <c r="D42" s="797"/>
    </row>
    <row r="43" spans="1:4" ht="14.25">
      <c r="A43" s="127" t="s">
        <v>221</v>
      </c>
      <c r="B43" s="943" t="s">
        <v>690</v>
      </c>
      <c r="C43" s="787"/>
      <c r="D43" s="787"/>
    </row>
    <row r="44" spans="1:4" ht="12.75">
      <c r="A44" s="953"/>
      <c r="B44" s="952" t="s">
        <v>185</v>
      </c>
      <c r="C44" s="797"/>
      <c r="D44" s="797"/>
    </row>
  </sheetData>
  <sheetProtection/>
  <mergeCells count="34">
    <mergeCell ref="B44:D44"/>
    <mergeCell ref="N22:N24"/>
    <mergeCell ref="C23:C24"/>
    <mergeCell ref="D23:D24"/>
    <mergeCell ref="E23:E24"/>
    <mergeCell ref="F23:F24"/>
    <mergeCell ref="K22:K24"/>
    <mergeCell ref="L22:L24"/>
    <mergeCell ref="M22:M24"/>
    <mergeCell ref="B41:D41"/>
    <mergeCell ref="B42:D42"/>
    <mergeCell ref="B43:D43"/>
    <mergeCell ref="B22:B24"/>
    <mergeCell ref="C22:F22"/>
    <mergeCell ref="G22:G24"/>
    <mergeCell ref="H22:H24"/>
    <mergeCell ref="I22:I24"/>
    <mergeCell ref="J22:J24"/>
    <mergeCell ref="I2:I4"/>
    <mergeCell ref="J2:J4"/>
    <mergeCell ref="K2:K4"/>
    <mergeCell ref="L2:L4"/>
    <mergeCell ref="B21:N21"/>
    <mergeCell ref="N2:N4"/>
    <mergeCell ref="C3:C4"/>
    <mergeCell ref="D3:D4"/>
    <mergeCell ref="E3:E4"/>
    <mergeCell ref="F3:F4"/>
    <mergeCell ref="B1:N1"/>
    <mergeCell ref="B2:B4"/>
    <mergeCell ref="C2:F2"/>
    <mergeCell ref="G2:G4"/>
    <mergeCell ref="H2:H4"/>
    <mergeCell ref="M2:M4"/>
  </mergeCells>
  <dataValidations count="2">
    <dataValidation errorStyle="information" operator="greaterThan" allowBlank="1" showInputMessage="1" showErrorMessage="1" error="²Ûë Ñá¹í³ÍÁ å»ïù ¿ µ³ó³ë³Ï³Ý ÉÇÝÇ:" sqref="H17:H18 H37:H38 J34:K34 J14:K14"/>
    <dataValidation type="decimal" operator="notEqual" allowBlank="1" showInputMessage="1" showErrorMessage="1" sqref="J12:J13 C8:M8 M9:M11 N6:N19 L19 L14 M15:M19 K6:M6 F7 C19:I19 G37:G38 J17:J19 K15:K19 F9:F18 C6:I6 J6:J7 I15:I16 H9:I9 C10:E12 G17:G18 K30:K32 C28:M28 J30:J33 M29:M30 N26:N39 L39 L34 M35:M39 K26:M26 F27 C39:I39 C30:E32 J37:J39 K35:K39 F29:F38 C26:I26 J26:J27 I35:I36 H29:I29 G30:G32 G10:G12 J10:K10 K12 H11:L11">
      <formula1>-1000000000000000000000000000000000000000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59.42187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776"/>
      <c r="I4" s="788"/>
    </row>
    <row r="5" ht="14.25">
      <c r="I5" s="3"/>
    </row>
    <row r="6" ht="18.75">
      <c r="I6" s="6" t="s">
        <v>222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ht="69.75" customHeight="1">
      <c r="G11" s="82" t="s">
        <v>223</v>
      </c>
    </row>
    <row r="12" ht="22.5">
      <c r="G12" s="83"/>
    </row>
    <row r="13" spans="5:7" ht="22.5">
      <c r="E13" s="10"/>
      <c r="F13" s="10"/>
      <c r="G13" s="83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28" t="s">
        <v>695</v>
      </c>
      <c r="H15" s="15"/>
      <c r="I15" s="16"/>
    </row>
    <row r="16" spans="5:7" ht="15">
      <c r="E16" s="10"/>
      <c r="F16" s="10"/>
      <c r="G16" s="17" t="s">
        <v>154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778" t="s">
        <v>8</v>
      </c>
      <c r="H20" s="779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778" t="s">
        <v>11</v>
      </c>
      <c r="H22" s="779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768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773" t="s">
        <v>20</v>
      </c>
      <c r="G30" s="773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774" t="s">
        <v>23</v>
      </c>
      <c r="C32" s="788"/>
      <c r="D32" s="788"/>
      <c r="E32" s="788"/>
      <c r="F32" s="773" t="s">
        <v>20</v>
      </c>
      <c r="G32" s="773"/>
      <c r="H32" s="35" t="s">
        <v>21</v>
      </c>
      <c r="I32" s="28" t="s">
        <v>22</v>
      </c>
    </row>
    <row r="33" spans="2:8" ht="26.25" customHeight="1">
      <c r="B33" s="788"/>
      <c r="C33" s="788"/>
      <c r="D33" s="788"/>
      <c r="E33" s="788"/>
      <c r="F33" s="767"/>
      <c r="G33" s="20"/>
      <c r="H33" s="12"/>
    </row>
    <row r="34" spans="5:7" ht="15">
      <c r="E34" s="37"/>
      <c r="F34" s="37"/>
      <c r="G34" s="37"/>
    </row>
  </sheetData>
  <sheetProtection/>
  <mergeCells count="6">
    <mergeCell ref="B32:E33"/>
    <mergeCell ref="F32:G32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C22">
      <selection activeCell="C22" sqref="A1:IV16384"/>
    </sheetView>
  </sheetViews>
  <sheetFormatPr defaultColWidth="9.140625" defaultRowHeight="12.75"/>
  <cols>
    <col min="1" max="1" width="50.7109375" style="130" customWidth="1"/>
    <col min="2" max="2" width="4.57421875" style="178" customWidth="1"/>
    <col min="3" max="4" width="10.00390625" style="130" bestFit="1" customWidth="1"/>
    <col min="5" max="5" width="10.7109375" style="130" bestFit="1" customWidth="1"/>
    <col min="6" max="6" width="10.00390625" style="130" bestFit="1" customWidth="1"/>
    <col min="7" max="7" width="10.7109375" style="130" bestFit="1" customWidth="1"/>
    <col min="8" max="8" width="10.00390625" style="130" bestFit="1" customWidth="1"/>
    <col min="9" max="9" width="0.71875" style="179" customWidth="1"/>
    <col min="10" max="11" width="10.00390625" style="130" bestFit="1" customWidth="1"/>
    <col min="12" max="12" width="10.7109375" style="130" bestFit="1" customWidth="1"/>
    <col min="13" max="13" width="10.00390625" style="130" bestFit="1" customWidth="1"/>
    <col min="14" max="14" width="10.7109375" style="130" bestFit="1" customWidth="1"/>
    <col min="15" max="15" width="10.00390625" style="130" bestFit="1" customWidth="1"/>
    <col min="16" max="16384" width="9.140625" style="130" customWidth="1"/>
  </cols>
  <sheetData>
    <row r="1" spans="1:15" ht="12.75" customHeight="1" thickTop="1">
      <c r="A1" s="810" t="s">
        <v>155</v>
      </c>
      <c r="B1" s="812" t="s">
        <v>224</v>
      </c>
      <c r="C1" s="814" t="s">
        <v>225</v>
      </c>
      <c r="D1" s="814"/>
      <c r="E1" s="814"/>
      <c r="F1" s="814"/>
      <c r="G1" s="814"/>
      <c r="H1" s="815"/>
      <c r="I1" s="129"/>
      <c r="J1" s="815" t="s">
        <v>226</v>
      </c>
      <c r="K1" s="816"/>
      <c r="L1" s="816"/>
      <c r="M1" s="816"/>
      <c r="N1" s="816"/>
      <c r="O1" s="817"/>
    </row>
    <row r="2" spans="1:15" ht="10.5">
      <c r="A2" s="811"/>
      <c r="B2" s="813"/>
      <c r="C2" s="809" t="s">
        <v>227</v>
      </c>
      <c r="D2" s="809" t="s">
        <v>228</v>
      </c>
      <c r="E2" s="809"/>
      <c r="F2" s="809" t="s">
        <v>229</v>
      </c>
      <c r="G2" s="809"/>
      <c r="H2" s="818" t="s">
        <v>230</v>
      </c>
      <c r="I2" s="821"/>
      <c r="J2" s="802" t="s">
        <v>227</v>
      </c>
      <c r="K2" s="804" t="s">
        <v>228</v>
      </c>
      <c r="L2" s="805"/>
      <c r="M2" s="804" t="s">
        <v>229</v>
      </c>
      <c r="N2" s="805"/>
      <c r="O2" s="806" t="s">
        <v>230</v>
      </c>
    </row>
    <row r="3" spans="1:15" ht="10.5" customHeight="1">
      <c r="A3" s="811"/>
      <c r="B3" s="813"/>
      <c r="C3" s="809"/>
      <c r="D3" s="809" t="s">
        <v>231</v>
      </c>
      <c r="E3" s="809" t="s">
        <v>232</v>
      </c>
      <c r="F3" s="809" t="s">
        <v>231</v>
      </c>
      <c r="G3" s="809" t="s">
        <v>232</v>
      </c>
      <c r="H3" s="819"/>
      <c r="I3" s="821"/>
      <c r="J3" s="821"/>
      <c r="K3" s="802" t="s">
        <v>231</v>
      </c>
      <c r="L3" s="802" t="s">
        <v>232</v>
      </c>
      <c r="M3" s="802" t="s">
        <v>231</v>
      </c>
      <c r="N3" s="802" t="s">
        <v>232</v>
      </c>
      <c r="O3" s="807"/>
    </row>
    <row r="4" spans="1:15" ht="10.5">
      <c r="A4" s="811"/>
      <c r="B4" s="813"/>
      <c r="C4" s="809"/>
      <c r="D4" s="809"/>
      <c r="E4" s="809"/>
      <c r="F4" s="809"/>
      <c r="G4" s="809"/>
      <c r="H4" s="820"/>
      <c r="I4" s="821"/>
      <c r="J4" s="803"/>
      <c r="K4" s="803"/>
      <c r="L4" s="803"/>
      <c r="M4" s="803"/>
      <c r="N4" s="803"/>
      <c r="O4" s="808"/>
    </row>
    <row r="5" spans="1:15" ht="10.5">
      <c r="A5" s="131">
        <v>1</v>
      </c>
      <c r="B5" s="132">
        <v>2</v>
      </c>
      <c r="C5" s="133">
        <v>3</v>
      </c>
      <c r="D5" s="133">
        <v>4</v>
      </c>
      <c r="E5" s="133">
        <v>5</v>
      </c>
      <c r="F5" s="133">
        <v>6</v>
      </c>
      <c r="G5" s="133">
        <v>7</v>
      </c>
      <c r="H5" s="135">
        <v>8</v>
      </c>
      <c r="I5" s="134"/>
      <c r="J5" s="136">
        <v>3</v>
      </c>
      <c r="K5" s="133">
        <v>4</v>
      </c>
      <c r="L5" s="133">
        <v>5</v>
      </c>
      <c r="M5" s="133">
        <v>6</v>
      </c>
      <c r="N5" s="135">
        <v>7</v>
      </c>
      <c r="O5" s="137">
        <v>8</v>
      </c>
    </row>
    <row r="6" spans="1:15" ht="12">
      <c r="A6" s="138" t="s">
        <v>233</v>
      </c>
      <c r="B6" s="139" t="s">
        <v>30</v>
      </c>
      <c r="C6" s="140">
        <f>SUM(D6:H6)</f>
        <v>56314</v>
      </c>
      <c r="D6" s="143">
        <v>4478</v>
      </c>
      <c r="E6" s="143"/>
      <c r="F6" s="143">
        <v>4427</v>
      </c>
      <c r="G6" s="143">
        <v>47409</v>
      </c>
      <c r="H6" s="140"/>
      <c r="I6" s="142"/>
      <c r="J6" s="140">
        <f>SUM(K6:O6)</f>
        <v>11501</v>
      </c>
      <c r="K6" s="143">
        <v>2471</v>
      </c>
      <c r="L6" s="143"/>
      <c r="M6" s="143">
        <v>8475</v>
      </c>
      <c r="N6" s="143">
        <v>555</v>
      </c>
      <c r="O6" s="140"/>
    </row>
    <row r="7" spans="1:15" ht="21">
      <c r="A7" s="144" t="s">
        <v>234</v>
      </c>
      <c r="B7" s="798"/>
      <c r="C7" s="799"/>
      <c r="D7" s="799"/>
      <c r="E7" s="799"/>
      <c r="F7" s="799"/>
      <c r="G7" s="799"/>
      <c r="H7" s="800"/>
      <c r="I7" s="129"/>
      <c r="J7" s="798"/>
      <c r="K7" s="799"/>
      <c r="L7" s="799"/>
      <c r="M7" s="799"/>
      <c r="N7" s="799"/>
      <c r="O7" s="801"/>
    </row>
    <row r="8" spans="1:15" ht="21">
      <c r="A8" s="145" t="s">
        <v>235</v>
      </c>
      <c r="B8" s="146" t="s">
        <v>32</v>
      </c>
      <c r="C8" s="147">
        <f>SUM(D8:H8)</f>
        <v>1709838</v>
      </c>
      <c r="D8" s="143">
        <v>150289</v>
      </c>
      <c r="E8" s="141"/>
      <c r="F8" s="143">
        <v>176671</v>
      </c>
      <c r="G8" s="143">
        <v>1382878</v>
      </c>
      <c r="H8" s="148"/>
      <c r="I8" s="149"/>
      <c r="J8" s="147">
        <f>SUM(K8:O8)</f>
        <v>1458445</v>
      </c>
      <c r="K8" s="143">
        <v>195059</v>
      </c>
      <c r="L8" s="141"/>
      <c r="M8" s="143">
        <v>211160</v>
      </c>
      <c r="N8" s="143">
        <v>1052226</v>
      </c>
      <c r="O8" s="150"/>
    </row>
    <row r="9" spans="1:15" ht="10.5">
      <c r="A9" s="145" t="s">
        <v>236</v>
      </c>
      <c r="B9" s="139" t="s">
        <v>34</v>
      </c>
      <c r="C9" s="147">
        <f>SUM(D9:H9)</f>
        <v>121249</v>
      </c>
      <c r="D9" s="147">
        <f>D10+D11+D12</f>
        <v>4119</v>
      </c>
      <c r="E9" s="147">
        <f>E10+E11+E12</f>
        <v>0</v>
      </c>
      <c r="F9" s="147">
        <f>F10+F11+F12</f>
        <v>116496</v>
      </c>
      <c r="G9" s="147">
        <f>G10+G11+G12</f>
        <v>634</v>
      </c>
      <c r="H9" s="147">
        <f>H10+H11+H12</f>
        <v>0</v>
      </c>
      <c r="I9" s="149"/>
      <c r="J9" s="147">
        <f>SUM(K9:O9)</f>
        <v>62328</v>
      </c>
      <c r="K9" s="151">
        <f>K10+K11+K12</f>
        <v>4135</v>
      </c>
      <c r="L9" s="151">
        <f>L10+L11+L12</f>
        <v>0</v>
      </c>
      <c r="M9" s="151">
        <f>M10+M11+M12</f>
        <v>58193</v>
      </c>
      <c r="N9" s="151">
        <f>N10+N11+N12</f>
        <v>0</v>
      </c>
      <c r="O9" s="151">
        <f>O10+O11+O12</f>
        <v>0</v>
      </c>
    </row>
    <row r="10" spans="1:15" ht="12">
      <c r="A10" s="152" t="s">
        <v>237</v>
      </c>
      <c r="B10" s="153" t="s">
        <v>238</v>
      </c>
      <c r="C10" s="154">
        <f>SUM(D10:H10)</f>
        <v>121249</v>
      </c>
      <c r="D10" s="143">
        <v>4119</v>
      </c>
      <c r="E10" s="141"/>
      <c r="F10" s="143">
        <v>116496</v>
      </c>
      <c r="G10" s="143">
        <v>634</v>
      </c>
      <c r="H10" s="155"/>
      <c r="I10" s="149"/>
      <c r="J10" s="147">
        <f>SUM(K10:O10)</f>
        <v>62328</v>
      </c>
      <c r="K10" s="143">
        <v>4135</v>
      </c>
      <c r="L10" s="141"/>
      <c r="M10" s="143">
        <v>58193</v>
      </c>
      <c r="N10" s="143"/>
      <c r="O10" s="150"/>
    </row>
    <row r="11" spans="1:15" ht="10.5">
      <c r="A11" s="152"/>
      <c r="B11" s="153" t="s">
        <v>239</v>
      </c>
      <c r="C11" s="154">
        <f>SUM(D11:H11)</f>
        <v>0</v>
      </c>
      <c r="D11" s="156"/>
      <c r="E11" s="156"/>
      <c r="F11" s="156"/>
      <c r="G11" s="156"/>
      <c r="H11" s="155"/>
      <c r="I11" s="149"/>
      <c r="J11" s="147">
        <f>SUM(K11:O11)</f>
        <v>0</v>
      </c>
      <c r="K11" s="157"/>
      <c r="L11" s="157"/>
      <c r="M11" s="157"/>
      <c r="N11" s="158"/>
      <c r="O11" s="150"/>
    </row>
    <row r="12" spans="1:15" ht="10.5">
      <c r="A12" s="152"/>
      <c r="B12" s="153" t="s">
        <v>240</v>
      </c>
      <c r="C12" s="154">
        <f>SUM(D12:H12)</f>
        <v>0</v>
      </c>
      <c r="D12" s="156"/>
      <c r="E12" s="156"/>
      <c r="F12" s="156"/>
      <c r="G12" s="156"/>
      <c r="H12" s="155"/>
      <c r="I12" s="149"/>
      <c r="J12" s="147">
        <f>SUM(K12:O12)</f>
        <v>0</v>
      </c>
      <c r="K12" s="157"/>
      <c r="L12" s="157"/>
      <c r="M12" s="157"/>
      <c r="N12" s="158"/>
      <c r="O12" s="150"/>
    </row>
    <row r="13" spans="1:15" ht="10.5">
      <c r="A13" s="144" t="s">
        <v>241</v>
      </c>
      <c r="B13" s="139" t="s">
        <v>36</v>
      </c>
      <c r="C13" s="154">
        <f aca="true" t="shared" si="0" ref="C13:H13">SUM(C8:C9)</f>
        <v>1831087</v>
      </c>
      <c r="D13" s="154">
        <f t="shared" si="0"/>
        <v>154408</v>
      </c>
      <c r="E13" s="154">
        <f t="shared" si="0"/>
        <v>0</v>
      </c>
      <c r="F13" s="154">
        <f t="shared" si="0"/>
        <v>293167</v>
      </c>
      <c r="G13" s="154">
        <f t="shared" si="0"/>
        <v>1383512</v>
      </c>
      <c r="H13" s="154">
        <f t="shared" si="0"/>
        <v>0</v>
      </c>
      <c r="I13" s="149"/>
      <c r="J13" s="147">
        <f aca="true" t="shared" si="1" ref="J13:O13">SUM(J8:J9)</f>
        <v>1520773</v>
      </c>
      <c r="K13" s="147">
        <f t="shared" si="1"/>
        <v>199194</v>
      </c>
      <c r="L13" s="147">
        <f t="shared" si="1"/>
        <v>0</v>
      </c>
      <c r="M13" s="147">
        <f t="shared" si="1"/>
        <v>269353</v>
      </c>
      <c r="N13" s="147">
        <f t="shared" si="1"/>
        <v>1052226</v>
      </c>
      <c r="O13" s="147">
        <f t="shared" si="1"/>
        <v>0</v>
      </c>
    </row>
    <row r="14" spans="1:15" ht="21">
      <c r="A14" s="144" t="s">
        <v>242</v>
      </c>
      <c r="B14" s="798"/>
      <c r="C14" s="799"/>
      <c r="D14" s="799"/>
      <c r="E14" s="799"/>
      <c r="F14" s="799"/>
      <c r="G14" s="799"/>
      <c r="H14" s="800"/>
      <c r="I14" s="129"/>
      <c r="J14" s="798"/>
      <c r="K14" s="799"/>
      <c r="L14" s="799"/>
      <c r="M14" s="799"/>
      <c r="N14" s="799"/>
      <c r="O14" s="801"/>
    </row>
    <row r="15" spans="1:15" ht="12">
      <c r="A15" s="145" t="s">
        <v>243</v>
      </c>
      <c r="B15" s="139" t="s">
        <v>38</v>
      </c>
      <c r="C15" s="147">
        <f aca="true" t="shared" si="2" ref="C15:C23">SUM(D15:H15)</f>
        <v>1337328</v>
      </c>
      <c r="D15" s="141">
        <v>21197</v>
      </c>
      <c r="E15" s="141"/>
      <c r="F15" s="141">
        <v>868634</v>
      </c>
      <c r="G15" s="141">
        <v>447497</v>
      </c>
      <c r="H15" s="148"/>
      <c r="I15" s="142"/>
      <c r="J15" s="147">
        <f aca="true" t="shared" si="3" ref="J15:J23">SUM(K15:O15)</f>
        <v>1142050</v>
      </c>
      <c r="K15" s="141">
        <v>18005</v>
      </c>
      <c r="L15" s="141"/>
      <c r="M15" s="141">
        <v>1035012</v>
      </c>
      <c r="N15" s="141">
        <v>89033</v>
      </c>
      <c r="O15" s="159"/>
    </row>
    <row r="16" spans="1:15" ht="12">
      <c r="A16" s="145" t="s">
        <v>244</v>
      </c>
      <c r="B16" s="139" t="s">
        <v>40</v>
      </c>
      <c r="C16" s="147">
        <f t="shared" si="2"/>
        <v>82991</v>
      </c>
      <c r="D16" s="141">
        <v>2764</v>
      </c>
      <c r="E16" s="141"/>
      <c r="F16" s="141">
        <v>49443</v>
      </c>
      <c r="G16" s="141">
        <v>30784</v>
      </c>
      <c r="H16" s="148"/>
      <c r="I16" s="142"/>
      <c r="J16" s="147">
        <f t="shared" si="3"/>
        <v>59161</v>
      </c>
      <c r="K16" s="141">
        <v>907</v>
      </c>
      <c r="L16" s="141"/>
      <c r="M16" s="141">
        <v>47894</v>
      </c>
      <c r="N16" s="141">
        <v>10360</v>
      </c>
      <c r="O16" s="159"/>
    </row>
    <row r="17" spans="1:15" ht="12">
      <c r="A17" s="160" t="s">
        <v>245</v>
      </c>
      <c r="B17" s="139" t="s">
        <v>42</v>
      </c>
      <c r="C17" s="147">
        <f t="shared" si="2"/>
        <v>164534</v>
      </c>
      <c r="D17" s="143">
        <v>25440</v>
      </c>
      <c r="E17" s="143"/>
      <c r="F17" s="143">
        <v>139094</v>
      </c>
      <c r="G17" s="141"/>
      <c r="H17" s="148"/>
      <c r="I17" s="142"/>
      <c r="J17" s="147">
        <f t="shared" si="3"/>
        <v>139700</v>
      </c>
      <c r="K17" s="143">
        <v>27704</v>
      </c>
      <c r="L17" s="143"/>
      <c r="M17" s="143">
        <v>111996</v>
      </c>
      <c r="N17" s="141"/>
      <c r="O17" s="159"/>
    </row>
    <row r="18" spans="1:15" ht="12">
      <c r="A18" s="160" t="s">
        <v>246</v>
      </c>
      <c r="B18" s="139" t="s">
        <v>50</v>
      </c>
      <c r="C18" s="147">
        <f t="shared" si="2"/>
        <v>59258</v>
      </c>
      <c r="D18" s="143"/>
      <c r="E18" s="143"/>
      <c r="F18" s="143">
        <v>59258</v>
      </c>
      <c r="G18" s="141"/>
      <c r="H18" s="148"/>
      <c r="I18" s="142"/>
      <c r="J18" s="147">
        <f t="shared" si="3"/>
        <v>68234</v>
      </c>
      <c r="K18" s="143"/>
      <c r="L18" s="143"/>
      <c r="M18" s="143">
        <v>68234</v>
      </c>
      <c r="N18" s="141"/>
      <c r="O18" s="159"/>
    </row>
    <row r="19" spans="1:15" ht="12">
      <c r="A19" s="160" t="s">
        <v>247</v>
      </c>
      <c r="B19" s="139" t="s">
        <v>53</v>
      </c>
      <c r="C19" s="147">
        <f t="shared" si="2"/>
        <v>26627</v>
      </c>
      <c r="D19" s="143"/>
      <c r="E19" s="143"/>
      <c r="F19" s="143">
        <v>26627</v>
      </c>
      <c r="G19" s="141"/>
      <c r="H19" s="148"/>
      <c r="I19" s="142"/>
      <c r="J19" s="147">
        <f t="shared" si="3"/>
        <v>28593</v>
      </c>
      <c r="K19" s="143"/>
      <c r="L19" s="143"/>
      <c r="M19" s="143">
        <v>28593</v>
      </c>
      <c r="N19" s="141"/>
      <c r="O19" s="159"/>
    </row>
    <row r="20" spans="1:15" ht="10.5">
      <c r="A20" s="160" t="s">
        <v>248</v>
      </c>
      <c r="B20" s="139" t="s">
        <v>55</v>
      </c>
      <c r="C20" s="147">
        <f t="shared" si="2"/>
        <v>80423</v>
      </c>
      <c r="D20" s="147">
        <f>D21+D22+D23</f>
        <v>36192</v>
      </c>
      <c r="E20" s="147">
        <f>E21+E22+E23</f>
        <v>0</v>
      </c>
      <c r="F20" s="147">
        <f>F21+F22+F23</f>
        <v>19827</v>
      </c>
      <c r="G20" s="147">
        <f>G21+G22+G23</f>
        <v>24404</v>
      </c>
      <c r="H20" s="147">
        <f>H21+H22+H23</f>
        <v>0</v>
      </c>
      <c r="I20" s="142"/>
      <c r="J20" s="147">
        <f t="shared" si="3"/>
        <v>61910</v>
      </c>
      <c r="K20" s="140">
        <f>K21+K22+K23</f>
        <v>25065</v>
      </c>
      <c r="L20" s="140">
        <f>L21+L22+L23</f>
        <v>0</v>
      </c>
      <c r="M20" s="140">
        <f>M21+M22+M23</f>
        <v>34577</v>
      </c>
      <c r="N20" s="140">
        <f>N21+N22+N23</f>
        <v>2268</v>
      </c>
      <c r="O20" s="140">
        <f>O21+O22+O23</f>
        <v>0</v>
      </c>
    </row>
    <row r="21" spans="1:15" ht="12">
      <c r="A21" s="152" t="s">
        <v>249</v>
      </c>
      <c r="B21" s="153" t="s">
        <v>250</v>
      </c>
      <c r="C21" s="154">
        <f t="shared" si="2"/>
        <v>80423</v>
      </c>
      <c r="D21" s="141">
        <v>36192</v>
      </c>
      <c r="E21" s="141"/>
      <c r="F21" s="141">
        <v>19827</v>
      </c>
      <c r="G21" s="143">
        <v>24404</v>
      </c>
      <c r="H21" s="155"/>
      <c r="I21" s="149"/>
      <c r="J21" s="147">
        <f t="shared" si="3"/>
        <v>61910</v>
      </c>
      <c r="K21" s="141">
        <v>25065</v>
      </c>
      <c r="L21" s="141"/>
      <c r="M21" s="141">
        <v>34577</v>
      </c>
      <c r="N21" s="143">
        <v>2268</v>
      </c>
      <c r="O21" s="150"/>
    </row>
    <row r="22" spans="1:15" ht="10.5">
      <c r="A22" s="152"/>
      <c r="B22" s="153" t="s">
        <v>251</v>
      </c>
      <c r="C22" s="154">
        <f>SUM(D22:H22)</f>
        <v>0</v>
      </c>
      <c r="D22" s="156"/>
      <c r="E22" s="156"/>
      <c r="F22" s="156"/>
      <c r="G22" s="156"/>
      <c r="H22" s="155"/>
      <c r="I22" s="149"/>
      <c r="J22" s="147">
        <f>SUM(K22:O22)</f>
        <v>0</v>
      </c>
      <c r="K22" s="157"/>
      <c r="L22" s="157"/>
      <c r="M22" s="157"/>
      <c r="N22" s="158"/>
      <c r="O22" s="150"/>
    </row>
    <row r="23" spans="1:15" ht="10.5">
      <c r="A23" s="161"/>
      <c r="B23" s="162" t="s">
        <v>252</v>
      </c>
      <c r="C23" s="154">
        <f t="shared" si="2"/>
        <v>0</v>
      </c>
      <c r="D23" s="140"/>
      <c r="E23" s="140"/>
      <c r="F23" s="140"/>
      <c r="G23" s="140"/>
      <c r="H23" s="148"/>
      <c r="I23" s="142"/>
      <c r="J23" s="147">
        <f t="shared" si="3"/>
        <v>0</v>
      </c>
      <c r="K23" s="140"/>
      <c r="L23" s="140"/>
      <c r="M23" s="140"/>
      <c r="N23" s="148"/>
      <c r="O23" s="159"/>
    </row>
    <row r="24" spans="1:15" ht="10.5">
      <c r="A24" s="144" t="s">
        <v>253</v>
      </c>
      <c r="B24" s="139" t="s">
        <v>57</v>
      </c>
      <c r="C24" s="154">
        <f aca="true" t="shared" si="4" ref="C24:H24">SUM(C15:C20)</f>
        <v>1751161</v>
      </c>
      <c r="D24" s="154">
        <f t="shared" si="4"/>
        <v>85593</v>
      </c>
      <c r="E24" s="154">
        <f t="shared" si="4"/>
        <v>0</v>
      </c>
      <c r="F24" s="154">
        <f t="shared" si="4"/>
        <v>1162883</v>
      </c>
      <c r="G24" s="154">
        <f t="shared" si="4"/>
        <v>502685</v>
      </c>
      <c r="H24" s="154">
        <f t="shared" si="4"/>
        <v>0</v>
      </c>
      <c r="I24" s="163"/>
      <c r="J24" s="147">
        <f aca="true" t="shared" si="5" ref="J24:O24">SUM(J15:J20)</f>
        <v>1499648</v>
      </c>
      <c r="K24" s="147">
        <f t="shared" si="5"/>
        <v>71681</v>
      </c>
      <c r="L24" s="147">
        <f t="shared" si="5"/>
        <v>0</v>
      </c>
      <c r="M24" s="147">
        <f t="shared" si="5"/>
        <v>1326306</v>
      </c>
      <c r="N24" s="147">
        <f t="shared" si="5"/>
        <v>101661</v>
      </c>
      <c r="O24" s="147">
        <f t="shared" si="5"/>
        <v>0</v>
      </c>
    </row>
    <row r="25" spans="1:15" ht="21">
      <c r="A25" s="144" t="s">
        <v>254</v>
      </c>
      <c r="B25" s="139" t="s">
        <v>59</v>
      </c>
      <c r="C25" s="147">
        <f aca="true" t="shared" si="6" ref="C25:H25">C13-C24</f>
        <v>79926</v>
      </c>
      <c r="D25" s="147">
        <f t="shared" si="6"/>
        <v>68815</v>
      </c>
      <c r="E25" s="147">
        <f t="shared" si="6"/>
        <v>0</v>
      </c>
      <c r="F25" s="147">
        <f t="shared" si="6"/>
        <v>-869716</v>
      </c>
      <c r="G25" s="147">
        <f t="shared" si="6"/>
        <v>880827</v>
      </c>
      <c r="H25" s="147">
        <f t="shared" si="6"/>
        <v>0</v>
      </c>
      <c r="I25" s="147"/>
      <c r="J25" s="147">
        <f aca="true" t="shared" si="7" ref="J25:O25">J13-J24</f>
        <v>21125</v>
      </c>
      <c r="K25" s="147">
        <f t="shared" si="7"/>
        <v>127513</v>
      </c>
      <c r="L25" s="147">
        <f t="shared" si="7"/>
        <v>0</v>
      </c>
      <c r="M25" s="147">
        <f t="shared" si="7"/>
        <v>-1056953</v>
      </c>
      <c r="N25" s="147">
        <f t="shared" si="7"/>
        <v>950565</v>
      </c>
      <c r="O25" s="164">
        <f t="shared" si="7"/>
        <v>0</v>
      </c>
    </row>
    <row r="26" spans="1:15" ht="21">
      <c r="A26" s="144" t="s">
        <v>255</v>
      </c>
      <c r="B26" s="798"/>
      <c r="C26" s="799"/>
      <c r="D26" s="799"/>
      <c r="E26" s="799"/>
      <c r="F26" s="799"/>
      <c r="G26" s="799"/>
      <c r="H26" s="800"/>
      <c r="I26" s="129"/>
      <c r="J26" s="798"/>
      <c r="K26" s="799"/>
      <c r="L26" s="799"/>
      <c r="M26" s="799"/>
      <c r="N26" s="799"/>
      <c r="O26" s="801"/>
    </row>
    <row r="27" spans="1:15" ht="10.5">
      <c r="A27" s="145" t="s">
        <v>256</v>
      </c>
      <c r="B27" s="139">
        <v>130</v>
      </c>
      <c r="C27" s="147">
        <f aca="true" t="shared" si="8" ref="C27:C33">SUM(D27:H27)</f>
        <v>62</v>
      </c>
      <c r="D27" s="140">
        <v>62</v>
      </c>
      <c r="E27" s="140"/>
      <c r="F27" s="140"/>
      <c r="G27" s="140"/>
      <c r="H27" s="148"/>
      <c r="I27" s="142"/>
      <c r="J27" s="147">
        <f aca="true" t="shared" si="9" ref="J27:J33">SUM(K27:O27)</f>
        <v>38</v>
      </c>
      <c r="K27" s="140">
        <v>38</v>
      </c>
      <c r="L27" s="140"/>
      <c r="M27" s="140"/>
      <c r="N27" s="148"/>
      <c r="O27" s="159"/>
    </row>
    <row r="28" spans="1:15" ht="10.5">
      <c r="A28" s="145" t="s">
        <v>257</v>
      </c>
      <c r="B28" s="139">
        <v>140</v>
      </c>
      <c r="C28" s="147">
        <f t="shared" si="8"/>
        <v>0</v>
      </c>
      <c r="D28" s="140"/>
      <c r="E28" s="140"/>
      <c r="F28" s="140"/>
      <c r="G28" s="140"/>
      <c r="H28" s="148"/>
      <c r="I28" s="142"/>
      <c r="J28" s="147">
        <f t="shared" si="9"/>
        <v>0</v>
      </c>
      <c r="K28" s="140"/>
      <c r="L28" s="140"/>
      <c r="M28" s="140"/>
      <c r="N28" s="148"/>
      <c r="O28" s="159"/>
    </row>
    <row r="29" spans="1:15" ht="10.5">
      <c r="A29" s="145" t="s">
        <v>258</v>
      </c>
      <c r="B29" s="139">
        <v>150</v>
      </c>
      <c r="C29" s="147">
        <f t="shared" si="8"/>
        <v>0</v>
      </c>
      <c r="D29" s="140"/>
      <c r="E29" s="140"/>
      <c r="F29" s="140"/>
      <c r="G29" s="140"/>
      <c r="H29" s="148"/>
      <c r="I29" s="142"/>
      <c r="J29" s="147">
        <f t="shared" si="9"/>
        <v>0</v>
      </c>
      <c r="K29" s="140"/>
      <c r="L29" s="140"/>
      <c r="M29" s="140"/>
      <c r="N29" s="148"/>
      <c r="O29" s="159"/>
    </row>
    <row r="30" spans="1:15" ht="10.5">
      <c r="A30" s="145" t="s">
        <v>259</v>
      </c>
      <c r="B30" s="139">
        <v>160</v>
      </c>
      <c r="C30" s="147">
        <f t="shared" si="8"/>
        <v>0</v>
      </c>
      <c r="D30" s="147">
        <f>D31+D32+D33</f>
        <v>0</v>
      </c>
      <c r="E30" s="147">
        <f>E31+E32+E33</f>
        <v>0</v>
      </c>
      <c r="F30" s="147">
        <f>F31+F32+F33</f>
        <v>0</v>
      </c>
      <c r="G30" s="147">
        <f>G31+G32+G33</f>
        <v>0</v>
      </c>
      <c r="H30" s="147">
        <f>H31+H32+H33</f>
        <v>0</v>
      </c>
      <c r="I30" s="142"/>
      <c r="J30" s="147">
        <f t="shared" si="9"/>
        <v>0</v>
      </c>
      <c r="K30" s="147">
        <f>K31+K32+K33</f>
        <v>0</v>
      </c>
      <c r="L30" s="147">
        <f>L31+L32+L33</f>
        <v>0</v>
      </c>
      <c r="M30" s="147">
        <f>M31+M32+M33</f>
        <v>0</v>
      </c>
      <c r="N30" s="147">
        <f>N31+N32+N33</f>
        <v>0</v>
      </c>
      <c r="O30" s="147">
        <f>O31+O32+O33</f>
        <v>0</v>
      </c>
    </row>
    <row r="31" spans="1:15" ht="10.5">
      <c r="A31" s="152" t="s">
        <v>260</v>
      </c>
      <c r="B31" s="153" t="s">
        <v>261</v>
      </c>
      <c r="C31" s="154">
        <f t="shared" si="8"/>
        <v>0</v>
      </c>
      <c r="D31" s="156"/>
      <c r="E31" s="156"/>
      <c r="F31" s="156"/>
      <c r="G31" s="156"/>
      <c r="H31" s="155"/>
      <c r="I31" s="149"/>
      <c r="J31" s="147">
        <f t="shared" si="9"/>
        <v>0</v>
      </c>
      <c r="K31" s="157"/>
      <c r="L31" s="157"/>
      <c r="M31" s="157"/>
      <c r="N31" s="158"/>
      <c r="O31" s="150"/>
    </row>
    <row r="32" spans="1:15" ht="10.5">
      <c r="A32" s="161"/>
      <c r="B32" s="162" t="s">
        <v>262</v>
      </c>
      <c r="C32" s="154">
        <f t="shared" si="8"/>
        <v>0</v>
      </c>
      <c r="D32" s="140"/>
      <c r="E32" s="140"/>
      <c r="F32" s="140"/>
      <c r="G32" s="140"/>
      <c r="H32" s="148"/>
      <c r="I32" s="142"/>
      <c r="J32" s="147">
        <f t="shared" si="9"/>
        <v>0</v>
      </c>
      <c r="K32" s="140"/>
      <c r="L32" s="140"/>
      <c r="M32" s="140"/>
      <c r="N32" s="148"/>
      <c r="O32" s="159"/>
    </row>
    <row r="33" spans="1:15" ht="10.5">
      <c r="A33" s="152" t="s">
        <v>210</v>
      </c>
      <c r="B33" s="165" t="s">
        <v>263</v>
      </c>
      <c r="C33" s="140">
        <f t="shared" si="8"/>
        <v>0</v>
      </c>
      <c r="D33" s="140"/>
      <c r="E33" s="140"/>
      <c r="F33" s="140"/>
      <c r="G33" s="140"/>
      <c r="H33" s="148"/>
      <c r="I33" s="142"/>
      <c r="J33" s="140">
        <f t="shared" si="9"/>
        <v>0</v>
      </c>
      <c r="K33" s="140"/>
      <c r="L33" s="140"/>
      <c r="M33" s="140"/>
      <c r="N33" s="148"/>
      <c r="O33" s="159"/>
    </row>
    <row r="34" spans="1:15" ht="10.5">
      <c r="A34" s="144" t="s">
        <v>264</v>
      </c>
      <c r="B34" s="139">
        <v>170</v>
      </c>
      <c r="C34" s="147">
        <f aca="true" t="shared" si="10" ref="C34:H34">SUM(C27:C30)</f>
        <v>62</v>
      </c>
      <c r="D34" s="147">
        <f t="shared" si="10"/>
        <v>62</v>
      </c>
      <c r="E34" s="147">
        <f t="shared" si="10"/>
        <v>0</v>
      </c>
      <c r="F34" s="147">
        <f t="shared" si="10"/>
        <v>0</v>
      </c>
      <c r="G34" s="147">
        <f t="shared" si="10"/>
        <v>0</v>
      </c>
      <c r="H34" s="147">
        <f t="shared" si="10"/>
        <v>0</v>
      </c>
      <c r="I34" s="163"/>
      <c r="J34" s="147">
        <f aca="true" t="shared" si="11" ref="J34:O34">SUM(J27:J30)</f>
        <v>38</v>
      </c>
      <c r="K34" s="147">
        <f t="shared" si="11"/>
        <v>38</v>
      </c>
      <c r="L34" s="147">
        <f t="shared" si="11"/>
        <v>0</v>
      </c>
      <c r="M34" s="147">
        <f t="shared" si="11"/>
        <v>0</v>
      </c>
      <c r="N34" s="147">
        <f t="shared" si="11"/>
        <v>0</v>
      </c>
      <c r="O34" s="164">
        <f t="shared" si="11"/>
        <v>0</v>
      </c>
    </row>
    <row r="35" spans="1:15" ht="21">
      <c r="A35" s="144" t="s">
        <v>265</v>
      </c>
      <c r="B35" s="798"/>
      <c r="C35" s="799"/>
      <c r="D35" s="799"/>
      <c r="E35" s="799"/>
      <c r="F35" s="799"/>
      <c r="G35" s="799"/>
      <c r="H35" s="800"/>
      <c r="I35" s="129"/>
      <c r="J35" s="798"/>
      <c r="K35" s="799"/>
      <c r="L35" s="799"/>
      <c r="M35" s="799"/>
      <c r="N35" s="799"/>
      <c r="O35" s="801"/>
    </row>
    <row r="36" spans="1:15" ht="21">
      <c r="A36" s="145" t="s">
        <v>266</v>
      </c>
      <c r="B36" s="139">
        <v>180</v>
      </c>
      <c r="C36" s="147">
        <f aca="true" t="shared" si="12" ref="C36:C41">SUM(D36:H36)</f>
        <v>4844</v>
      </c>
      <c r="D36" s="140">
        <v>859</v>
      </c>
      <c r="E36" s="140"/>
      <c r="F36" s="140">
        <v>3321</v>
      </c>
      <c r="G36" s="140">
        <v>664</v>
      </c>
      <c r="H36" s="148"/>
      <c r="I36" s="142"/>
      <c r="J36" s="147">
        <f aca="true" t="shared" si="13" ref="J36:J41">SUM(K36:O36)</f>
        <v>2334</v>
      </c>
      <c r="K36" s="140">
        <v>736</v>
      </c>
      <c r="L36" s="140"/>
      <c r="M36" s="140">
        <v>1598</v>
      </c>
      <c r="N36" s="148"/>
      <c r="O36" s="159"/>
    </row>
    <row r="37" spans="1:15" ht="21">
      <c r="A37" s="145" t="s">
        <v>267</v>
      </c>
      <c r="B37" s="139">
        <v>190</v>
      </c>
      <c r="C37" s="147">
        <f t="shared" si="12"/>
        <v>0</v>
      </c>
      <c r="D37" s="140"/>
      <c r="E37" s="140"/>
      <c r="F37" s="140"/>
      <c r="G37" s="140"/>
      <c r="H37" s="148"/>
      <c r="I37" s="142"/>
      <c r="J37" s="147">
        <f t="shared" si="13"/>
        <v>0</v>
      </c>
      <c r="K37" s="140"/>
      <c r="L37" s="140"/>
      <c r="M37" s="140"/>
      <c r="N37" s="148"/>
      <c r="O37" s="159"/>
    </row>
    <row r="38" spans="1:15" ht="10.5">
      <c r="A38" s="145" t="s">
        <v>268</v>
      </c>
      <c r="B38" s="139">
        <v>200</v>
      </c>
      <c r="C38" s="147">
        <f t="shared" si="12"/>
        <v>6124</v>
      </c>
      <c r="D38" s="147">
        <f>D39+D40+D41</f>
        <v>0</v>
      </c>
      <c r="E38" s="147">
        <f>E39+E40+E41</f>
        <v>0</v>
      </c>
      <c r="F38" s="147">
        <f>F39+F40+F41</f>
        <v>0</v>
      </c>
      <c r="G38" s="147">
        <f>G39+G40+G41</f>
        <v>6124</v>
      </c>
      <c r="H38" s="147">
        <f>H39+H40+H41</f>
        <v>0</v>
      </c>
      <c r="I38" s="142"/>
      <c r="J38" s="147">
        <f t="shared" si="13"/>
        <v>0</v>
      </c>
      <c r="K38" s="147">
        <f>K39+K40+K41</f>
        <v>0</v>
      </c>
      <c r="L38" s="147">
        <f>L39+L40+L41</f>
        <v>0</v>
      </c>
      <c r="M38" s="147">
        <f>M39+M40+M41</f>
        <v>0</v>
      </c>
      <c r="N38" s="147">
        <f>N39+N40+N41</f>
        <v>0</v>
      </c>
      <c r="O38" s="147">
        <f>O39+O40+O41</f>
        <v>0</v>
      </c>
    </row>
    <row r="39" spans="1:15" ht="10.5">
      <c r="A39" s="166" t="s">
        <v>210</v>
      </c>
      <c r="B39" s="165">
        <v>201</v>
      </c>
      <c r="C39" s="140">
        <f t="shared" si="12"/>
        <v>6124</v>
      </c>
      <c r="D39" s="140"/>
      <c r="E39" s="140"/>
      <c r="F39" s="140"/>
      <c r="G39" s="140">
        <v>6124</v>
      </c>
      <c r="H39" s="148"/>
      <c r="I39" s="142"/>
      <c r="J39" s="140">
        <f t="shared" si="13"/>
        <v>0</v>
      </c>
      <c r="K39" s="140"/>
      <c r="L39" s="140"/>
      <c r="M39" s="140"/>
      <c r="N39" s="148"/>
      <c r="O39" s="159"/>
    </row>
    <row r="40" spans="1:15" ht="10.5">
      <c r="A40" s="161"/>
      <c r="B40" s="162" t="s">
        <v>269</v>
      </c>
      <c r="C40" s="154">
        <f t="shared" si="12"/>
        <v>0</v>
      </c>
      <c r="D40" s="140"/>
      <c r="E40" s="140"/>
      <c r="F40" s="140"/>
      <c r="G40" s="140"/>
      <c r="H40" s="148"/>
      <c r="I40" s="142"/>
      <c r="J40" s="147">
        <f t="shared" si="13"/>
        <v>0</v>
      </c>
      <c r="K40" s="140"/>
      <c r="L40" s="140"/>
      <c r="M40" s="140"/>
      <c r="N40" s="148"/>
      <c r="O40" s="159"/>
    </row>
    <row r="41" spans="1:15" ht="10.5">
      <c r="A41" s="152" t="s">
        <v>210</v>
      </c>
      <c r="B41" s="165" t="s">
        <v>270</v>
      </c>
      <c r="C41" s="140">
        <f t="shared" si="12"/>
        <v>0</v>
      </c>
      <c r="D41" s="140"/>
      <c r="E41" s="140"/>
      <c r="F41" s="140"/>
      <c r="G41" s="140"/>
      <c r="H41" s="148"/>
      <c r="I41" s="142"/>
      <c r="J41" s="140">
        <f t="shared" si="13"/>
        <v>0</v>
      </c>
      <c r="K41" s="140"/>
      <c r="L41" s="140"/>
      <c r="M41" s="140"/>
      <c r="N41" s="148"/>
      <c r="O41" s="159"/>
    </row>
    <row r="42" spans="1:15" ht="10.5">
      <c r="A42" s="144" t="s">
        <v>271</v>
      </c>
      <c r="B42" s="139">
        <v>210</v>
      </c>
      <c r="C42" s="147">
        <f aca="true" t="shared" si="14" ref="C42:H42">SUM(C36:C38)</f>
        <v>10968</v>
      </c>
      <c r="D42" s="147">
        <f t="shared" si="14"/>
        <v>859</v>
      </c>
      <c r="E42" s="147">
        <f t="shared" si="14"/>
        <v>0</v>
      </c>
      <c r="F42" s="147">
        <f t="shared" si="14"/>
        <v>3321</v>
      </c>
      <c r="G42" s="147">
        <f t="shared" si="14"/>
        <v>6788</v>
      </c>
      <c r="H42" s="147">
        <f t="shared" si="14"/>
        <v>0</v>
      </c>
      <c r="I42" s="163"/>
      <c r="J42" s="167">
        <f aca="true" t="shared" si="15" ref="J42:O42">SUM(J36:J38)</f>
        <v>2334</v>
      </c>
      <c r="K42" s="147">
        <f t="shared" si="15"/>
        <v>736</v>
      </c>
      <c r="L42" s="147">
        <f t="shared" si="15"/>
        <v>0</v>
      </c>
      <c r="M42" s="147">
        <f t="shared" si="15"/>
        <v>1598</v>
      </c>
      <c r="N42" s="168">
        <f t="shared" si="15"/>
        <v>0</v>
      </c>
      <c r="O42" s="164">
        <f t="shared" si="15"/>
        <v>0</v>
      </c>
    </row>
    <row r="43" spans="1:15" ht="21">
      <c r="A43" s="144" t="s">
        <v>272</v>
      </c>
      <c r="B43" s="139">
        <v>220</v>
      </c>
      <c r="C43" s="147">
        <f>C34-C42</f>
        <v>-10906</v>
      </c>
      <c r="D43" s="147">
        <f aca="true" t="shared" si="16" ref="D43:O43">D34-D42</f>
        <v>-797</v>
      </c>
      <c r="E43" s="147">
        <f t="shared" si="16"/>
        <v>0</v>
      </c>
      <c r="F43" s="147">
        <f t="shared" si="16"/>
        <v>-3321</v>
      </c>
      <c r="G43" s="147">
        <f t="shared" si="16"/>
        <v>-6788</v>
      </c>
      <c r="H43" s="147">
        <f t="shared" si="16"/>
        <v>0</v>
      </c>
      <c r="I43" s="147"/>
      <c r="J43" s="147">
        <f t="shared" si="16"/>
        <v>-2296</v>
      </c>
      <c r="K43" s="147">
        <f t="shared" si="16"/>
        <v>-698</v>
      </c>
      <c r="L43" s="147">
        <f t="shared" si="16"/>
        <v>0</v>
      </c>
      <c r="M43" s="147">
        <f t="shared" si="16"/>
        <v>-1598</v>
      </c>
      <c r="N43" s="147">
        <f t="shared" si="16"/>
        <v>0</v>
      </c>
      <c r="O43" s="164">
        <f t="shared" si="16"/>
        <v>0</v>
      </c>
    </row>
    <row r="44" spans="1:15" ht="21">
      <c r="A44" s="169" t="s">
        <v>273</v>
      </c>
      <c r="B44" s="798"/>
      <c r="C44" s="799"/>
      <c r="D44" s="799"/>
      <c r="E44" s="799"/>
      <c r="F44" s="799"/>
      <c r="G44" s="799"/>
      <c r="H44" s="800"/>
      <c r="I44" s="129"/>
      <c r="J44" s="798"/>
      <c r="K44" s="799"/>
      <c r="L44" s="799"/>
      <c r="M44" s="799"/>
      <c r="N44" s="799"/>
      <c r="O44" s="801"/>
    </row>
    <row r="45" spans="1:15" ht="10.5">
      <c r="A45" s="145" t="s">
        <v>274</v>
      </c>
      <c r="B45" s="139">
        <v>230</v>
      </c>
      <c r="C45" s="147">
        <f aca="true" t="shared" si="17" ref="C45:C50">SUM(D45:H45)</f>
        <v>0</v>
      </c>
      <c r="D45" s="140"/>
      <c r="E45" s="140"/>
      <c r="F45" s="140"/>
      <c r="G45" s="140"/>
      <c r="H45" s="148"/>
      <c r="I45" s="142"/>
      <c r="J45" s="147">
        <f aca="true" t="shared" si="18" ref="J45:J50">SUM(K45:O45)</f>
        <v>0</v>
      </c>
      <c r="K45" s="140"/>
      <c r="L45" s="140"/>
      <c r="M45" s="140"/>
      <c r="N45" s="148"/>
      <c r="O45" s="159"/>
    </row>
    <row r="46" spans="1:15" ht="10.5">
      <c r="A46" s="145" t="s">
        <v>275</v>
      </c>
      <c r="B46" s="139">
        <v>240</v>
      </c>
      <c r="C46" s="147">
        <f t="shared" si="17"/>
        <v>704595</v>
      </c>
      <c r="D46" s="140"/>
      <c r="E46" s="140"/>
      <c r="F46" s="140">
        <v>47000</v>
      </c>
      <c r="G46" s="148">
        <v>657595</v>
      </c>
      <c r="H46" s="148"/>
      <c r="I46" s="142"/>
      <c r="J46" s="147">
        <f t="shared" si="18"/>
        <v>586690</v>
      </c>
      <c r="K46" s="140"/>
      <c r="L46" s="140"/>
      <c r="M46" s="140"/>
      <c r="N46" s="148">
        <v>586690</v>
      </c>
      <c r="O46" s="159"/>
    </row>
    <row r="47" spans="1:15" ht="10.5">
      <c r="A47" s="145" t="s">
        <v>276</v>
      </c>
      <c r="B47" s="139">
        <v>250</v>
      </c>
      <c r="C47" s="147">
        <f t="shared" si="17"/>
        <v>0</v>
      </c>
      <c r="D47" s="147">
        <f>D48+D49+D50</f>
        <v>0</v>
      </c>
      <c r="E47" s="147">
        <f>E48+E49+E50</f>
        <v>0</v>
      </c>
      <c r="F47" s="147">
        <f>F48+F49+F50</f>
        <v>0</v>
      </c>
      <c r="G47" s="147">
        <f>G48+G49+G50</f>
        <v>0</v>
      </c>
      <c r="H47" s="147">
        <f>H48+H49+H50</f>
        <v>0</v>
      </c>
      <c r="I47" s="142"/>
      <c r="J47" s="147">
        <f t="shared" si="18"/>
        <v>325</v>
      </c>
      <c r="K47" s="147">
        <f>K48+K49+K50</f>
        <v>0</v>
      </c>
      <c r="L47" s="147">
        <f>L48+L49+L50</f>
        <v>0</v>
      </c>
      <c r="M47" s="147">
        <f>M48+M49+M50</f>
        <v>0</v>
      </c>
      <c r="N47" s="147">
        <f>N48+N49+N50</f>
        <v>325</v>
      </c>
      <c r="O47" s="147">
        <f>O48+O49+O50</f>
        <v>0</v>
      </c>
    </row>
    <row r="48" spans="1:15" ht="10.5">
      <c r="A48" s="152" t="s">
        <v>260</v>
      </c>
      <c r="B48" s="165">
        <v>251</v>
      </c>
      <c r="C48" s="140">
        <f t="shared" si="17"/>
        <v>0</v>
      </c>
      <c r="D48" s="140"/>
      <c r="E48" s="140"/>
      <c r="F48" s="140"/>
      <c r="G48" s="140"/>
      <c r="H48" s="148"/>
      <c r="I48" s="142"/>
      <c r="J48" s="140">
        <f t="shared" si="18"/>
        <v>325</v>
      </c>
      <c r="K48" s="140"/>
      <c r="L48" s="140"/>
      <c r="M48" s="140"/>
      <c r="N48" s="148">
        <v>325</v>
      </c>
      <c r="O48" s="159"/>
    </row>
    <row r="49" spans="1:15" ht="10.5">
      <c r="A49" s="161"/>
      <c r="B49" s="162" t="s">
        <v>277</v>
      </c>
      <c r="C49" s="154">
        <f t="shared" si="17"/>
        <v>0</v>
      </c>
      <c r="D49" s="140"/>
      <c r="E49" s="140"/>
      <c r="F49" s="140"/>
      <c r="G49" s="140"/>
      <c r="H49" s="148"/>
      <c r="I49" s="142"/>
      <c r="J49" s="147">
        <f t="shared" si="18"/>
        <v>0</v>
      </c>
      <c r="K49" s="140"/>
      <c r="L49" s="140"/>
      <c r="M49" s="140"/>
      <c r="N49" s="148"/>
      <c r="O49" s="159"/>
    </row>
    <row r="50" spans="1:15" ht="10.5">
      <c r="A50" s="152" t="s">
        <v>210</v>
      </c>
      <c r="B50" s="165" t="s">
        <v>278</v>
      </c>
      <c r="C50" s="140">
        <f t="shared" si="17"/>
        <v>0</v>
      </c>
      <c r="D50" s="140"/>
      <c r="E50" s="140"/>
      <c r="F50" s="140"/>
      <c r="G50" s="140"/>
      <c r="H50" s="148"/>
      <c r="I50" s="142"/>
      <c r="J50" s="140">
        <f t="shared" si="18"/>
        <v>0</v>
      </c>
      <c r="K50" s="140"/>
      <c r="L50" s="140"/>
      <c r="M50" s="140"/>
      <c r="N50" s="148"/>
      <c r="O50" s="159"/>
    </row>
    <row r="51" spans="1:15" ht="10.5">
      <c r="A51" s="144" t="s">
        <v>279</v>
      </c>
      <c r="B51" s="139">
        <v>260</v>
      </c>
      <c r="C51" s="147">
        <f aca="true" t="shared" si="19" ref="C51:H51">SUM(C45:C47)</f>
        <v>704595</v>
      </c>
      <c r="D51" s="147">
        <f t="shared" si="19"/>
        <v>0</v>
      </c>
      <c r="E51" s="147">
        <f t="shared" si="19"/>
        <v>0</v>
      </c>
      <c r="F51" s="147">
        <f t="shared" si="19"/>
        <v>47000</v>
      </c>
      <c r="G51" s="147">
        <f t="shared" si="19"/>
        <v>657595</v>
      </c>
      <c r="H51" s="147">
        <f t="shared" si="19"/>
        <v>0</v>
      </c>
      <c r="I51" s="163"/>
      <c r="J51" s="147">
        <f aca="true" t="shared" si="20" ref="J51:O51">SUM(J45:J47)</f>
        <v>587015</v>
      </c>
      <c r="K51" s="147">
        <f t="shared" si="20"/>
        <v>0</v>
      </c>
      <c r="L51" s="147">
        <f t="shared" si="20"/>
        <v>0</v>
      </c>
      <c r="M51" s="147">
        <f t="shared" si="20"/>
        <v>0</v>
      </c>
      <c r="N51" s="147">
        <f t="shared" si="20"/>
        <v>587015</v>
      </c>
      <c r="O51" s="164">
        <f t="shared" si="20"/>
        <v>0</v>
      </c>
    </row>
    <row r="52" spans="1:15" ht="21">
      <c r="A52" s="144" t="s">
        <v>280</v>
      </c>
      <c r="B52" s="798"/>
      <c r="C52" s="799"/>
      <c r="D52" s="799"/>
      <c r="E52" s="799"/>
      <c r="F52" s="799"/>
      <c r="G52" s="799"/>
      <c r="H52" s="800"/>
      <c r="I52" s="129"/>
      <c r="J52" s="798"/>
      <c r="K52" s="799"/>
      <c r="L52" s="799"/>
      <c r="M52" s="799"/>
      <c r="N52" s="799"/>
      <c r="O52" s="801"/>
    </row>
    <row r="53" spans="1:15" ht="10.5">
      <c r="A53" s="145" t="s">
        <v>281</v>
      </c>
      <c r="B53" s="139">
        <v>270</v>
      </c>
      <c r="C53" s="147">
        <f aca="true" t="shared" si="21" ref="C53:C58">SUM(D53:H53)</f>
        <v>799735</v>
      </c>
      <c r="D53" s="140"/>
      <c r="E53" s="140"/>
      <c r="F53" s="140">
        <v>74981</v>
      </c>
      <c r="G53" s="148">
        <v>724754</v>
      </c>
      <c r="H53" s="148"/>
      <c r="I53" s="142"/>
      <c r="J53" s="147">
        <f aca="true" t="shared" si="22" ref="J53:J58">SUM(K53:O53)</f>
        <v>568608</v>
      </c>
      <c r="K53" s="140"/>
      <c r="L53" s="140"/>
      <c r="M53" s="140">
        <v>6684</v>
      </c>
      <c r="N53" s="148">
        <v>561924</v>
      </c>
      <c r="O53" s="159"/>
    </row>
    <row r="54" spans="1:15" ht="10.5">
      <c r="A54" s="145" t="s">
        <v>282</v>
      </c>
      <c r="B54" s="139">
        <v>280</v>
      </c>
      <c r="C54" s="147">
        <f t="shared" si="21"/>
        <v>17275</v>
      </c>
      <c r="D54" s="140">
        <v>12775</v>
      </c>
      <c r="E54" s="140"/>
      <c r="F54" s="140">
        <v>4500</v>
      </c>
      <c r="G54" s="148"/>
      <c r="H54" s="148"/>
      <c r="I54" s="142"/>
      <c r="J54" s="147">
        <f t="shared" si="22"/>
        <v>28358</v>
      </c>
      <c r="K54" s="140">
        <v>3418</v>
      </c>
      <c r="L54" s="140"/>
      <c r="M54" s="140">
        <v>24940</v>
      </c>
      <c r="N54" s="148"/>
      <c r="O54" s="159"/>
    </row>
    <row r="55" spans="1:15" ht="10.5">
      <c r="A55" s="145" t="s">
        <v>283</v>
      </c>
      <c r="B55" s="139">
        <v>290</v>
      </c>
      <c r="C55" s="147">
        <f t="shared" si="21"/>
        <v>1678</v>
      </c>
      <c r="D55" s="147">
        <f>D56+D57+D58</f>
        <v>600</v>
      </c>
      <c r="E55" s="147">
        <f>E56+E57+E58</f>
        <v>0</v>
      </c>
      <c r="F55" s="147">
        <f>F56+F57+F58</f>
        <v>1078</v>
      </c>
      <c r="G55" s="147">
        <f>G56+G57+G58</f>
        <v>0</v>
      </c>
      <c r="H55" s="147">
        <f>H56+H57+H58</f>
        <v>0</v>
      </c>
      <c r="I55" s="142"/>
      <c r="J55" s="147">
        <f t="shared" si="22"/>
        <v>3090</v>
      </c>
      <c r="K55" s="147">
        <f>K56+K57+K58</f>
        <v>440</v>
      </c>
      <c r="L55" s="147">
        <f>L56+L57+L58</f>
        <v>0</v>
      </c>
      <c r="M55" s="147">
        <f>M56+M57+M58</f>
        <v>2650</v>
      </c>
      <c r="N55" s="147">
        <f>N56+N57+N58</f>
        <v>0</v>
      </c>
      <c r="O55" s="147">
        <f>O56+O57+O58</f>
        <v>0</v>
      </c>
    </row>
    <row r="56" spans="1:15" ht="10.5">
      <c r="A56" s="152" t="s">
        <v>260</v>
      </c>
      <c r="B56" s="165">
        <v>291</v>
      </c>
      <c r="C56" s="140">
        <f t="shared" si="21"/>
        <v>1678</v>
      </c>
      <c r="D56" s="140">
        <v>600</v>
      </c>
      <c r="E56" s="140"/>
      <c r="F56" s="140">
        <v>1078</v>
      </c>
      <c r="G56" s="140"/>
      <c r="H56" s="148"/>
      <c r="I56" s="142"/>
      <c r="J56" s="140">
        <f t="shared" si="22"/>
        <v>3090</v>
      </c>
      <c r="K56" s="140">
        <v>440</v>
      </c>
      <c r="L56" s="140"/>
      <c r="M56" s="140">
        <v>2650</v>
      </c>
      <c r="N56" s="148"/>
      <c r="O56" s="159"/>
    </row>
    <row r="57" spans="1:15" ht="10.5">
      <c r="A57" s="152" t="s">
        <v>210</v>
      </c>
      <c r="B57" s="165" t="s">
        <v>284</v>
      </c>
      <c r="C57" s="140">
        <f t="shared" si="21"/>
        <v>0</v>
      </c>
      <c r="D57" s="140"/>
      <c r="E57" s="140"/>
      <c r="F57" s="140"/>
      <c r="G57" s="140"/>
      <c r="H57" s="148"/>
      <c r="I57" s="142"/>
      <c r="J57" s="140">
        <f t="shared" si="22"/>
        <v>0</v>
      </c>
      <c r="K57" s="140"/>
      <c r="L57" s="140"/>
      <c r="M57" s="140"/>
      <c r="N57" s="148"/>
      <c r="O57" s="159"/>
    </row>
    <row r="58" spans="1:15" ht="10.5">
      <c r="A58" s="161"/>
      <c r="B58" s="162" t="s">
        <v>285</v>
      </c>
      <c r="C58" s="154">
        <f t="shared" si="21"/>
        <v>0</v>
      </c>
      <c r="D58" s="140"/>
      <c r="E58" s="140"/>
      <c r="F58" s="140"/>
      <c r="G58" s="140"/>
      <c r="H58" s="148"/>
      <c r="I58" s="142"/>
      <c r="J58" s="147">
        <f t="shared" si="22"/>
        <v>0</v>
      </c>
      <c r="K58" s="140"/>
      <c r="L58" s="140"/>
      <c r="M58" s="140"/>
      <c r="N58" s="148"/>
      <c r="O58" s="159"/>
    </row>
    <row r="59" spans="1:15" ht="10.5">
      <c r="A59" s="144" t="s">
        <v>286</v>
      </c>
      <c r="B59" s="139">
        <v>300</v>
      </c>
      <c r="C59" s="147">
        <f aca="true" t="shared" si="23" ref="C59:H59">SUM(C53:C55)</f>
        <v>818688</v>
      </c>
      <c r="D59" s="147">
        <f t="shared" si="23"/>
        <v>13375</v>
      </c>
      <c r="E59" s="147">
        <f t="shared" si="23"/>
        <v>0</v>
      </c>
      <c r="F59" s="147">
        <f t="shared" si="23"/>
        <v>80559</v>
      </c>
      <c r="G59" s="147">
        <f t="shared" si="23"/>
        <v>724754</v>
      </c>
      <c r="H59" s="147">
        <f t="shared" si="23"/>
        <v>0</v>
      </c>
      <c r="I59" s="163"/>
      <c r="J59" s="147">
        <f aca="true" t="shared" si="24" ref="J59:O59">SUM(J53:J55)</f>
        <v>600056</v>
      </c>
      <c r="K59" s="147">
        <f t="shared" si="24"/>
        <v>3858</v>
      </c>
      <c r="L59" s="147">
        <f t="shared" si="24"/>
        <v>0</v>
      </c>
      <c r="M59" s="147">
        <f t="shared" si="24"/>
        <v>34274</v>
      </c>
      <c r="N59" s="147">
        <f t="shared" si="24"/>
        <v>561924</v>
      </c>
      <c r="O59" s="164">
        <f t="shared" si="24"/>
        <v>0</v>
      </c>
    </row>
    <row r="60" spans="1:15" ht="21">
      <c r="A60" s="144" t="s">
        <v>287</v>
      </c>
      <c r="B60" s="139">
        <v>310</v>
      </c>
      <c r="C60" s="147">
        <f>C51-C59</f>
        <v>-114093</v>
      </c>
      <c r="D60" s="147">
        <f aca="true" t="shared" si="25" ref="D60:O60">D51-D59</f>
        <v>-13375</v>
      </c>
      <c r="E60" s="147">
        <f t="shared" si="25"/>
        <v>0</v>
      </c>
      <c r="F60" s="147">
        <f t="shared" si="25"/>
        <v>-33559</v>
      </c>
      <c r="G60" s="147">
        <f t="shared" si="25"/>
        <v>-67159</v>
      </c>
      <c r="H60" s="147">
        <f t="shared" si="25"/>
        <v>0</v>
      </c>
      <c r="I60" s="147"/>
      <c r="J60" s="147">
        <f t="shared" si="25"/>
        <v>-13041</v>
      </c>
      <c r="K60" s="147">
        <f t="shared" si="25"/>
        <v>-3858</v>
      </c>
      <c r="L60" s="147">
        <f t="shared" si="25"/>
        <v>0</v>
      </c>
      <c r="M60" s="147">
        <f t="shared" si="25"/>
        <v>-34274</v>
      </c>
      <c r="N60" s="147">
        <f t="shared" si="25"/>
        <v>25091</v>
      </c>
      <c r="O60" s="164">
        <f t="shared" si="25"/>
        <v>0</v>
      </c>
    </row>
    <row r="61" spans="1:15" ht="12.75">
      <c r="A61" s="170" t="s">
        <v>288</v>
      </c>
      <c r="B61" s="171">
        <v>320</v>
      </c>
      <c r="C61" s="147">
        <f aca="true" t="shared" si="26" ref="C61:H61">C25+C43+C60</f>
        <v>-45073</v>
      </c>
      <c r="D61" s="147">
        <f t="shared" si="26"/>
        <v>54643</v>
      </c>
      <c r="E61" s="147">
        <f t="shared" si="26"/>
        <v>0</v>
      </c>
      <c r="F61" s="147">
        <f t="shared" si="26"/>
        <v>-906596</v>
      </c>
      <c r="G61" s="147">
        <f t="shared" si="26"/>
        <v>806880</v>
      </c>
      <c r="H61" s="147">
        <f t="shared" si="26"/>
        <v>0</v>
      </c>
      <c r="I61" s="163"/>
      <c r="J61" s="147">
        <f aca="true" t="shared" si="27" ref="J61:O61">J25+J43+J60</f>
        <v>5788</v>
      </c>
      <c r="K61" s="147">
        <f t="shared" si="27"/>
        <v>122957</v>
      </c>
      <c r="L61" s="147">
        <f t="shared" si="27"/>
        <v>0</v>
      </c>
      <c r="M61" s="147">
        <f t="shared" si="27"/>
        <v>-1092825</v>
      </c>
      <c r="N61" s="147">
        <f t="shared" si="27"/>
        <v>975656</v>
      </c>
      <c r="O61" s="164">
        <f t="shared" si="27"/>
        <v>0</v>
      </c>
    </row>
    <row r="62" spans="1:15" ht="10.5">
      <c r="A62" s="145" t="s">
        <v>289</v>
      </c>
      <c r="B62" s="139">
        <v>330</v>
      </c>
      <c r="C62" s="147">
        <f>E62+G62+H62</f>
        <v>260</v>
      </c>
      <c r="D62" s="172"/>
      <c r="E62" s="140"/>
      <c r="F62" s="172"/>
      <c r="G62" s="140">
        <v>260</v>
      </c>
      <c r="H62" s="148"/>
      <c r="I62" s="142"/>
      <c r="J62" s="147">
        <f>L62+N62+O62</f>
        <v>-115</v>
      </c>
      <c r="K62" s="172"/>
      <c r="L62" s="140"/>
      <c r="M62" s="172"/>
      <c r="N62" s="148">
        <v>-115</v>
      </c>
      <c r="O62" s="159"/>
    </row>
    <row r="63" spans="1:15" ht="10.5">
      <c r="A63" s="145" t="s">
        <v>290</v>
      </c>
      <c r="B63" s="139">
        <v>340</v>
      </c>
      <c r="C63" s="172"/>
      <c r="D63" s="140">
        <v>-56650</v>
      </c>
      <c r="E63" s="140"/>
      <c r="F63" s="140">
        <v>910644</v>
      </c>
      <c r="G63" s="148">
        <v>-853994</v>
      </c>
      <c r="H63" s="148"/>
      <c r="I63" s="142"/>
      <c r="J63" s="173"/>
      <c r="K63" s="140">
        <v>-120470</v>
      </c>
      <c r="L63" s="140"/>
      <c r="M63" s="140">
        <v>1095792</v>
      </c>
      <c r="N63" s="148">
        <v>-975321</v>
      </c>
      <c r="O63" s="159"/>
    </row>
    <row r="64" spans="1:15" ht="26.25" thickBot="1">
      <c r="A64" s="174" t="s">
        <v>291</v>
      </c>
      <c r="B64" s="175">
        <v>350</v>
      </c>
      <c r="C64" s="176">
        <f aca="true" t="shared" si="28" ref="C64:H64">C6+C61+C62+C63</f>
        <v>11501</v>
      </c>
      <c r="D64" s="176">
        <f t="shared" si="28"/>
        <v>2471</v>
      </c>
      <c r="E64" s="176">
        <f t="shared" si="28"/>
        <v>0</v>
      </c>
      <c r="F64" s="176">
        <f t="shared" si="28"/>
        <v>8475</v>
      </c>
      <c r="G64" s="176">
        <f t="shared" si="28"/>
        <v>555</v>
      </c>
      <c r="H64" s="176">
        <f t="shared" si="28"/>
        <v>0</v>
      </c>
      <c r="I64" s="163"/>
      <c r="J64" s="176">
        <f aca="true" t="shared" si="29" ref="J64:O64">J6+J61+J62+J63</f>
        <v>17174</v>
      </c>
      <c r="K64" s="176">
        <f t="shared" si="29"/>
        <v>4958</v>
      </c>
      <c r="L64" s="176">
        <f t="shared" si="29"/>
        <v>0</v>
      </c>
      <c r="M64" s="176">
        <f t="shared" si="29"/>
        <v>11442</v>
      </c>
      <c r="N64" s="176">
        <f t="shared" si="29"/>
        <v>775</v>
      </c>
      <c r="O64" s="177">
        <f t="shared" si="29"/>
        <v>0</v>
      </c>
    </row>
    <row r="65" ht="2.25" customHeight="1" thickTop="1"/>
    <row r="66" ht="10.5">
      <c r="A66" s="180" t="s">
        <v>292</v>
      </c>
    </row>
    <row r="67" ht="10.5">
      <c r="A67" s="180" t="s">
        <v>293</v>
      </c>
    </row>
    <row r="68" ht="6" customHeight="1"/>
    <row r="69" spans="1:4" ht="14.25">
      <c r="A69" s="127" t="s">
        <v>294</v>
      </c>
      <c r="B69" s="943" t="s">
        <v>691</v>
      </c>
      <c r="C69" s="787"/>
      <c r="D69" s="787"/>
    </row>
    <row r="70" spans="1:4" ht="12.75">
      <c r="A70" s="951" t="s">
        <v>295</v>
      </c>
      <c r="B70" s="952" t="s">
        <v>185</v>
      </c>
      <c r="C70" s="797"/>
      <c r="D70" s="797"/>
    </row>
    <row r="71" spans="1:4" ht="14.25">
      <c r="A71" s="127" t="s">
        <v>296</v>
      </c>
      <c r="B71" s="943" t="s">
        <v>692</v>
      </c>
      <c r="C71" s="787"/>
      <c r="D71" s="787"/>
    </row>
    <row r="72" spans="1:4" ht="12.75">
      <c r="A72" s="953"/>
      <c r="B72" s="952" t="s">
        <v>185</v>
      </c>
      <c r="C72" s="797"/>
      <c r="D72" s="797"/>
    </row>
  </sheetData>
  <sheetProtection/>
  <mergeCells count="37">
    <mergeCell ref="A1:A4"/>
    <mergeCell ref="B1:B4"/>
    <mergeCell ref="C1:H1"/>
    <mergeCell ref="J1:O1"/>
    <mergeCell ref="C2:C4"/>
    <mergeCell ref="D2:E2"/>
    <mergeCell ref="F2:G2"/>
    <mergeCell ref="H2:H4"/>
    <mergeCell ref="I2:I4"/>
    <mergeCell ref="J2:J4"/>
    <mergeCell ref="K2:L2"/>
    <mergeCell ref="M2:N2"/>
    <mergeCell ref="O2:O4"/>
    <mergeCell ref="D3:D4"/>
    <mergeCell ref="E3:E4"/>
    <mergeCell ref="F3:F4"/>
    <mergeCell ref="G3:G4"/>
    <mergeCell ref="K3:K4"/>
    <mergeCell ref="L3:L4"/>
    <mergeCell ref="M3:M4"/>
    <mergeCell ref="N3:N4"/>
    <mergeCell ref="B7:H7"/>
    <mergeCell ref="J7:O7"/>
    <mergeCell ref="B14:H14"/>
    <mergeCell ref="J14:O14"/>
    <mergeCell ref="B26:H26"/>
    <mergeCell ref="J26:O26"/>
    <mergeCell ref="B69:D69"/>
    <mergeCell ref="B70:D70"/>
    <mergeCell ref="B71:D71"/>
    <mergeCell ref="B72:D72"/>
    <mergeCell ref="B35:H35"/>
    <mergeCell ref="J35:O35"/>
    <mergeCell ref="B44:H44"/>
    <mergeCell ref="J44:O44"/>
    <mergeCell ref="B52:H52"/>
    <mergeCell ref="J52:O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MakAzat</cp:lastModifiedBy>
  <dcterms:created xsi:type="dcterms:W3CDTF">1996-10-14T23:33:28Z</dcterms:created>
  <dcterms:modified xsi:type="dcterms:W3CDTF">2012-02-16T13:41:54Z</dcterms:modified>
  <cp:category/>
  <cp:version/>
  <cp:contentType/>
  <cp:contentStatus/>
</cp:coreProperties>
</file>